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УЧЕБНЫЕ ПЛАНЫ 2022-2023\На сайт учебные планы\"/>
    </mc:Choice>
  </mc:AlternateContent>
  <bookViews>
    <workbookView xWindow="360" yWindow="15" windowWidth="20955" windowHeight="9720" activeTab="3"/>
  </bookViews>
  <sheets>
    <sheet name="2022-2026 " sheetId="14" r:id="rId1"/>
    <sheet name="2021-2025 " sheetId="12" r:id="rId2"/>
    <sheet name="2020-2024 " sheetId="10" r:id="rId3"/>
    <sheet name="2019-2023 " sheetId="8" r:id="rId4"/>
  </sheets>
  <calcPr calcId="152511" refMode="R1C1"/>
</workbook>
</file>

<file path=xl/calcChain.xml><?xml version="1.0" encoding="utf-8"?>
<calcChain xmlns="http://schemas.openxmlformats.org/spreadsheetml/2006/main">
  <c r="U98" i="14" l="1"/>
  <c r="T98" i="14"/>
  <c r="S98" i="14"/>
  <c r="R98" i="14"/>
  <c r="Q98" i="14"/>
  <c r="P98" i="14"/>
  <c r="U97" i="14"/>
  <c r="T97" i="14"/>
  <c r="S97" i="14"/>
  <c r="R97" i="14"/>
  <c r="Q97" i="14"/>
  <c r="P97" i="14"/>
  <c r="M95" i="14"/>
  <c r="L95" i="14"/>
  <c r="E87" i="14"/>
  <c r="E86" i="14" s="1"/>
  <c r="U86" i="14"/>
  <c r="T86" i="14"/>
  <c r="S86" i="14"/>
  <c r="R86" i="14"/>
  <c r="Q86" i="14"/>
  <c r="P86" i="14"/>
  <c r="O86" i="14"/>
  <c r="N86" i="14"/>
  <c r="K86" i="14"/>
  <c r="I86" i="14"/>
  <c r="H86" i="14"/>
  <c r="G86" i="14"/>
  <c r="F86" i="14"/>
  <c r="K84" i="14"/>
  <c r="E84" i="14"/>
  <c r="E83" i="14"/>
  <c r="U82" i="14"/>
  <c r="T82" i="14"/>
  <c r="S82" i="14"/>
  <c r="R82" i="14"/>
  <c r="Q82" i="14"/>
  <c r="P82" i="14"/>
  <c r="O82" i="14"/>
  <c r="N82" i="14"/>
  <c r="K82" i="14"/>
  <c r="J82" i="14"/>
  <c r="I82" i="14"/>
  <c r="H82" i="14"/>
  <c r="G82" i="14"/>
  <c r="F82" i="14"/>
  <c r="E82" i="14"/>
  <c r="K80" i="14"/>
  <c r="E80" i="14"/>
  <c r="K79" i="14"/>
  <c r="E79" i="14"/>
  <c r="E78" i="14"/>
  <c r="E77" i="14"/>
  <c r="U76" i="14"/>
  <c r="T76" i="14"/>
  <c r="S76" i="14"/>
  <c r="R76" i="14"/>
  <c r="Q76" i="14"/>
  <c r="P76" i="14"/>
  <c r="O76" i="14"/>
  <c r="N76" i="14"/>
  <c r="K76" i="14"/>
  <c r="J76" i="14"/>
  <c r="I76" i="14"/>
  <c r="H76" i="14"/>
  <c r="G76" i="14"/>
  <c r="F76" i="14"/>
  <c r="K74" i="14"/>
  <c r="E74" i="14"/>
  <c r="K73" i="14"/>
  <c r="E73" i="14"/>
  <c r="E72" i="14"/>
  <c r="E71" i="14"/>
  <c r="U70" i="14"/>
  <c r="T70" i="14"/>
  <c r="S70" i="14"/>
  <c r="R70" i="14"/>
  <c r="Q70" i="14"/>
  <c r="P70" i="14"/>
  <c r="O70" i="14"/>
  <c r="N70" i="14"/>
  <c r="K70" i="14"/>
  <c r="J70" i="14"/>
  <c r="I70" i="14"/>
  <c r="H70" i="14"/>
  <c r="G70" i="14"/>
  <c r="F70" i="14"/>
  <c r="K68" i="14"/>
  <c r="E68" i="14"/>
  <c r="K67" i="14"/>
  <c r="K64" i="14" s="1"/>
  <c r="E67" i="14"/>
  <c r="E66" i="14"/>
  <c r="E65" i="14"/>
  <c r="E64" i="14" s="1"/>
  <c r="U64" i="14"/>
  <c r="T64" i="14"/>
  <c r="S64" i="14"/>
  <c r="R64" i="14"/>
  <c r="Q64" i="14"/>
  <c r="P64" i="14"/>
  <c r="O64" i="14"/>
  <c r="N64" i="14"/>
  <c r="J64" i="14"/>
  <c r="I64" i="14"/>
  <c r="H64" i="14"/>
  <c r="G64" i="14"/>
  <c r="F64" i="14"/>
  <c r="K62" i="14"/>
  <c r="E62" i="14"/>
  <c r="K61" i="14"/>
  <c r="E61" i="14"/>
  <c r="E60" i="14"/>
  <c r="E59" i="14"/>
  <c r="E58" i="14" s="1"/>
  <c r="U58" i="14"/>
  <c r="T58" i="14"/>
  <c r="S58" i="14"/>
  <c r="R58" i="14"/>
  <c r="Q58" i="14"/>
  <c r="P58" i="14"/>
  <c r="O58" i="14"/>
  <c r="N58" i="14"/>
  <c r="J58" i="14"/>
  <c r="I58" i="14"/>
  <c r="H58" i="14"/>
  <c r="G58" i="14"/>
  <c r="F58" i="14"/>
  <c r="K56" i="14"/>
  <c r="E56" i="14"/>
  <c r="E52" i="14" s="1"/>
  <c r="K55" i="14"/>
  <c r="E55" i="14"/>
  <c r="E54" i="14"/>
  <c r="E53" i="14"/>
  <c r="U52" i="14"/>
  <c r="T52" i="14"/>
  <c r="S52" i="14"/>
  <c r="R52" i="14"/>
  <c r="R51" i="14" s="1"/>
  <c r="R91" i="14" s="1"/>
  <c r="R95" i="14" s="1"/>
  <c r="Q52" i="14"/>
  <c r="P52" i="14"/>
  <c r="O52" i="14"/>
  <c r="N52" i="14"/>
  <c r="K52" i="14"/>
  <c r="J52" i="14"/>
  <c r="I52" i="14"/>
  <c r="H52" i="14"/>
  <c r="H51" i="14" s="1"/>
  <c r="G52" i="14"/>
  <c r="F52" i="14"/>
  <c r="N51" i="14"/>
  <c r="M51" i="14"/>
  <c r="L51" i="14"/>
  <c r="J51" i="14"/>
  <c r="F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 s="1"/>
  <c r="U38" i="14"/>
  <c r="T38" i="14"/>
  <c r="S38" i="14"/>
  <c r="R38" i="14"/>
  <c r="R96" i="14" s="1"/>
  <c r="Q38" i="14"/>
  <c r="P38" i="14"/>
  <c r="O38" i="14"/>
  <c r="N38" i="14"/>
  <c r="M38" i="14"/>
  <c r="L38" i="14"/>
  <c r="I38" i="14"/>
  <c r="H38" i="14"/>
  <c r="G38" i="14"/>
  <c r="F38" i="14"/>
  <c r="E37" i="14"/>
  <c r="E35" i="14" s="1"/>
  <c r="E36" i="14"/>
  <c r="U35" i="14"/>
  <c r="T35" i="14"/>
  <c r="S35" i="14"/>
  <c r="R35" i="14"/>
  <c r="Q35" i="14"/>
  <c r="P35" i="14"/>
  <c r="O35" i="14"/>
  <c r="N35" i="14"/>
  <c r="M35" i="14"/>
  <c r="L35" i="14"/>
  <c r="K35" i="14"/>
  <c r="I35" i="14"/>
  <c r="H35" i="14"/>
  <c r="G35" i="14"/>
  <c r="F35" i="14"/>
  <c r="E34" i="14"/>
  <c r="E33" i="14"/>
  <c r="E32" i="14"/>
  <c r="E31" i="14"/>
  <c r="E30" i="14"/>
  <c r="U29" i="14"/>
  <c r="U96" i="14" s="1"/>
  <c r="T29" i="14"/>
  <c r="T96" i="14" s="1"/>
  <c r="S29" i="14"/>
  <c r="R29" i="14"/>
  <c r="Q29" i="14"/>
  <c r="Q96" i="14" s="1"/>
  <c r="P29" i="14"/>
  <c r="P96" i="14" s="1"/>
  <c r="O29" i="14"/>
  <c r="N29" i="14"/>
  <c r="M29" i="14"/>
  <c r="L29" i="14"/>
  <c r="K29" i="14"/>
  <c r="I29" i="14"/>
  <c r="H29" i="14"/>
  <c r="G29" i="14"/>
  <c r="F29" i="14"/>
  <c r="G28" i="14"/>
  <c r="E28" i="14"/>
  <c r="G27" i="14"/>
  <c r="E27" i="14" s="1"/>
  <c r="G26" i="14"/>
  <c r="E26" i="14" s="1"/>
  <c r="G25" i="14"/>
  <c r="E25" i="14" s="1"/>
  <c r="G24" i="14"/>
  <c r="E24" i="14" s="1"/>
  <c r="G22" i="14"/>
  <c r="E22" i="14"/>
  <c r="G21" i="14"/>
  <c r="E21" i="14" s="1"/>
  <c r="G20" i="14"/>
  <c r="E20" i="14" s="1"/>
  <c r="G19" i="14"/>
  <c r="E19" i="14" s="1"/>
  <c r="U18" i="14"/>
  <c r="U8" i="14" s="1"/>
  <c r="T18" i="14"/>
  <c r="S18" i="14"/>
  <c r="R18" i="14"/>
  <c r="Q18" i="14"/>
  <c r="Q8" i="14" s="1"/>
  <c r="P18" i="14"/>
  <c r="O18" i="14"/>
  <c r="N18" i="14"/>
  <c r="M18" i="14"/>
  <c r="M8" i="14" s="1"/>
  <c r="L18" i="14"/>
  <c r="K18" i="14"/>
  <c r="I18" i="14"/>
  <c r="H18" i="14"/>
  <c r="H8" i="14" s="1"/>
  <c r="F18" i="14"/>
  <c r="G17" i="14"/>
  <c r="E17" i="14" s="1"/>
  <c r="G16" i="14"/>
  <c r="E16" i="14" s="1"/>
  <c r="G15" i="14"/>
  <c r="E15" i="14" s="1"/>
  <c r="G14" i="14"/>
  <c r="E14" i="14"/>
  <c r="G13" i="14"/>
  <c r="E13" i="14" s="1"/>
  <c r="G12" i="14"/>
  <c r="E12" i="14" s="1"/>
  <c r="G11" i="14"/>
  <c r="E11" i="14" s="1"/>
  <c r="G10" i="14"/>
  <c r="E10" i="14"/>
  <c r="U9" i="14"/>
  <c r="T9" i="14"/>
  <c r="S9" i="14"/>
  <c r="S8" i="14" s="1"/>
  <c r="R9" i="14"/>
  <c r="R8" i="14" s="1"/>
  <c r="Q9" i="14"/>
  <c r="P9" i="14"/>
  <c r="O9" i="14"/>
  <c r="N9" i="14"/>
  <c r="N8" i="14" s="1"/>
  <c r="M9" i="14"/>
  <c r="L9" i="14"/>
  <c r="K9" i="14"/>
  <c r="I9" i="14"/>
  <c r="H9" i="14"/>
  <c r="F9" i="14"/>
  <c r="T8" i="14"/>
  <c r="P8" i="14"/>
  <c r="L8" i="14"/>
  <c r="K8" i="14"/>
  <c r="I8" i="14"/>
  <c r="F8" i="14"/>
  <c r="Q91" i="14" l="1"/>
  <c r="Q95" i="14" s="1"/>
  <c r="U91" i="14"/>
  <c r="U95" i="14" s="1"/>
  <c r="O51" i="14"/>
  <c r="S51" i="14"/>
  <c r="S91" i="14" s="1"/>
  <c r="S95" i="14" s="1"/>
  <c r="K58" i="14"/>
  <c r="K51" i="14" s="1"/>
  <c r="E70" i="14"/>
  <c r="F91" i="14"/>
  <c r="F95" i="14" s="1"/>
  <c r="E29" i="14"/>
  <c r="I51" i="14"/>
  <c r="I91" i="14" s="1"/>
  <c r="P51" i="14"/>
  <c r="P91" i="14" s="1"/>
  <c r="P95" i="14" s="1"/>
  <c r="T51" i="14"/>
  <c r="T91" i="14" s="1"/>
  <c r="T95" i="14" s="1"/>
  <c r="E76" i="14"/>
  <c r="G18" i="14"/>
  <c r="S96" i="14"/>
  <c r="G51" i="14"/>
  <c r="Q51" i="14"/>
  <c r="U51" i="14"/>
  <c r="O8" i="14"/>
  <c r="O91" i="14" s="1"/>
  <c r="O95" i="14" s="1"/>
  <c r="E18" i="14"/>
  <c r="G9" i="14"/>
  <c r="E9" i="14"/>
  <c r="N91" i="14"/>
  <c r="N95" i="14" s="1"/>
  <c r="H91" i="14"/>
  <c r="K91" i="14"/>
  <c r="K95" i="14" s="1"/>
  <c r="E51" i="14"/>
  <c r="G8" i="14" l="1"/>
  <c r="G91" i="14" s="1"/>
  <c r="G95" i="14" s="1"/>
  <c r="E8" i="14"/>
  <c r="E91" i="14" s="1"/>
  <c r="U98" i="12" l="1"/>
  <c r="T98" i="12"/>
  <c r="S98" i="12"/>
  <c r="R98" i="12"/>
  <c r="Q98" i="12"/>
  <c r="P98" i="12"/>
  <c r="U97" i="12"/>
  <c r="T97" i="12"/>
  <c r="S97" i="12"/>
  <c r="R97" i="12"/>
  <c r="Q97" i="12"/>
  <c r="P97" i="12"/>
  <c r="M95" i="12"/>
  <c r="L95" i="12"/>
  <c r="E87" i="12"/>
  <c r="E86" i="12" s="1"/>
  <c r="U86" i="12"/>
  <c r="T86" i="12"/>
  <c r="S86" i="12"/>
  <c r="R86" i="12"/>
  <c r="Q86" i="12"/>
  <c r="P86" i="12"/>
  <c r="O86" i="12"/>
  <c r="N86" i="12"/>
  <c r="K86" i="12"/>
  <c r="I86" i="12"/>
  <c r="H86" i="12"/>
  <c r="G86" i="12"/>
  <c r="F86" i="12"/>
  <c r="K84" i="12"/>
  <c r="K82" i="12" s="1"/>
  <c r="E84" i="12"/>
  <c r="E83" i="12"/>
  <c r="E82" i="12" s="1"/>
  <c r="U82" i="12"/>
  <c r="T82" i="12"/>
  <c r="S82" i="12"/>
  <c r="R82" i="12"/>
  <c r="Q82" i="12"/>
  <c r="P82" i="12"/>
  <c r="O82" i="12"/>
  <c r="N82" i="12"/>
  <c r="J82" i="12"/>
  <c r="I82" i="12"/>
  <c r="H82" i="12"/>
  <c r="G82" i="12"/>
  <c r="F82" i="12"/>
  <c r="K80" i="12"/>
  <c r="K76" i="12" s="1"/>
  <c r="E80" i="12"/>
  <c r="E76" i="12" s="1"/>
  <c r="K79" i="12"/>
  <c r="E79" i="12"/>
  <c r="E78" i="12"/>
  <c r="E77" i="12"/>
  <c r="U76" i="12"/>
  <c r="T76" i="12"/>
  <c r="S76" i="12"/>
  <c r="R76" i="12"/>
  <c r="Q76" i="12"/>
  <c r="P76" i="12"/>
  <c r="O76" i="12"/>
  <c r="N76" i="12"/>
  <c r="J76" i="12"/>
  <c r="I76" i="12"/>
  <c r="H76" i="12"/>
  <c r="G76" i="12"/>
  <c r="F76" i="12"/>
  <c r="K74" i="12"/>
  <c r="E74" i="12"/>
  <c r="K73" i="12"/>
  <c r="E73" i="12"/>
  <c r="E72" i="12"/>
  <c r="E71" i="12"/>
  <c r="U70" i="12"/>
  <c r="T70" i="12"/>
  <c r="S70" i="12"/>
  <c r="R70" i="12"/>
  <c r="Q70" i="12"/>
  <c r="P70" i="12"/>
  <c r="O70" i="12"/>
  <c r="N70" i="12"/>
  <c r="K70" i="12"/>
  <c r="J70" i="12"/>
  <c r="I70" i="12"/>
  <c r="H70" i="12"/>
  <c r="G70" i="12"/>
  <c r="G51" i="12" s="1"/>
  <c r="F70" i="12"/>
  <c r="K68" i="12"/>
  <c r="E68" i="12"/>
  <c r="K67" i="12"/>
  <c r="K64" i="12" s="1"/>
  <c r="E67" i="12"/>
  <c r="E66" i="12"/>
  <c r="E65" i="12"/>
  <c r="U64" i="12"/>
  <c r="U51" i="12" s="1"/>
  <c r="T64" i="12"/>
  <c r="S64" i="12"/>
  <c r="R64" i="12"/>
  <c r="Q64" i="12"/>
  <c r="P64" i="12"/>
  <c r="O64" i="12"/>
  <c r="N64" i="12"/>
  <c r="N51" i="12" s="1"/>
  <c r="N91" i="12" s="1"/>
  <c r="J64" i="12"/>
  <c r="I64" i="12"/>
  <c r="H64" i="12"/>
  <c r="G64" i="12"/>
  <c r="F64" i="12"/>
  <c r="K62" i="12"/>
  <c r="E62" i="12"/>
  <c r="K61" i="12"/>
  <c r="K58" i="12" s="1"/>
  <c r="E61" i="12"/>
  <c r="E60" i="12"/>
  <c r="E59" i="12"/>
  <c r="U58" i="12"/>
  <c r="T58" i="12"/>
  <c r="S58" i="12"/>
  <c r="R58" i="12"/>
  <c r="Q58" i="12"/>
  <c r="P58" i="12"/>
  <c r="O58" i="12"/>
  <c r="N58" i="12"/>
  <c r="J58" i="12"/>
  <c r="I58" i="12"/>
  <c r="H58" i="12"/>
  <c r="G58" i="12"/>
  <c r="F58" i="12"/>
  <c r="E58" i="12"/>
  <c r="K56" i="12"/>
  <c r="E56" i="12"/>
  <c r="K55" i="12"/>
  <c r="E55" i="12"/>
  <c r="E54" i="12"/>
  <c r="E53" i="12"/>
  <c r="U52" i="12"/>
  <c r="T52" i="12"/>
  <c r="S52" i="12"/>
  <c r="R52" i="12"/>
  <c r="Q52" i="12"/>
  <c r="P52" i="12"/>
  <c r="O52" i="12"/>
  <c r="N52" i="12"/>
  <c r="J52" i="12"/>
  <c r="I52" i="12"/>
  <c r="H52" i="12"/>
  <c r="G52" i="12"/>
  <c r="F52" i="12"/>
  <c r="F51" i="12" s="1"/>
  <c r="R51" i="12"/>
  <c r="M51" i="12"/>
  <c r="L51" i="12"/>
  <c r="J51" i="12"/>
  <c r="E50" i="12"/>
  <c r="E49" i="12"/>
  <c r="E48" i="12"/>
  <c r="E47" i="12"/>
  <c r="E46" i="12"/>
  <c r="E45" i="12"/>
  <c r="E44" i="12"/>
  <c r="E43" i="12"/>
  <c r="E42" i="12"/>
  <c r="E41" i="12"/>
  <c r="E40" i="12"/>
  <c r="E38" i="12" s="1"/>
  <c r="E39" i="12"/>
  <c r="U38" i="12"/>
  <c r="T38" i="12"/>
  <c r="S38" i="12"/>
  <c r="R38" i="12"/>
  <c r="Q38" i="12"/>
  <c r="P38" i="12"/>
  <c r="O38" i="12"/>
  <c r="N38" i="12"/>
  <c r="M38" i="12"/>
  <c r="L38" i="12"/>
  <c r="I38" i="12"/>
  <c r="H38" i="12"/>
  <c r="G38" i="12"/>
  <c r="F38" i="12"/>
  <c r="E37" i="12"/>
  <c r="E35" i="12" s="1"/>
  <c r="E36" i="12"/>
  <c r="U35" i="12"/>
  <c r="T35" i="12"/>
  <c r="S35" i="12"/>
  <c r="R35" i="12"/>
  <c r="Q35" i="12"/>
  <c r="P35" i="12"/>
  <c r="O35" i="12"/>
  <c r="N35" i="12"/>
  <c r="M35" i="12"/>
  <c r="L35" i="12"/>
  <c r="K35" i="12"/>
  <c r="I35" i="12"/>
  <c r="H35" i="12"/>
  <c r="G35" i="12"/>
  <c r="F35" i="12"/>
  <c r="E34" i="12"/>
  <c r="E33" i="12"/>
  <c r="E32" i="12"/>
  <c r="E31" i="12"/>
  <c r="E30" i="12"/>
  <c r="U29" i="12"/>
  <c r="U96" i="12" s="1"/>
  <c r="T29" i="12"/>
  <c r="T96" i="12" s="1"/>
  <c r="S29" i="12"/>
  <c r="S96" i="12" s="1"/>
  <c r="R29" i="12"/>
  <c r="R96" i="12" s="1"/>
  <c r="Q29" i="12"/>
  <c r="P29" i="12"/>
  <c r="O29" i="12"/>
  <c r="N29" i="12"/>
  <c r="M29" i="12"/>
  <c r="L29" i="12"/>
  <c r="K29" i="12"/>
  <c r="I29" i="12"/>
  <c r="H29" i="12"/>
  <c r="G29" i="12"/>
  <c r="F29" i="12"/>
  <c r="G28" i="12"/>
  <c r="E28" i="12" s="1"/>
  <c r="G27" i="12"/>
  <c r="E27" i="12"/>
  <c r="G26" i="12"/>
  <c r="E26" i="12" s="1"/>
  <c r="G25" i="12"/>
  <c r="E25" i="12" s="1"/>
  <c r="G24" i="12"/>
  <c r="E24" i="12" s="1"/>
  <c r="G22" i="12"/>
  <c r="E22" i="12"/>
  <c r="G21" i="12"/>
  <c r="E21" i="12" s="1"/>
  <c r="G20" i="12"/>
  <c r="E20" i="12"/>
  <c r="G19" i="12"/>
  <c r="E19" i="12" s="1"/>
  <c r="U18" i="12"/>
  <c r="T18" i="12"/>
  <c r="S18" i="12"/>
  <c r="R18" i="12"/>
  <c r="Q18" i="12"/>
  <c r="P18" i="12"/>
  <c r="O18" i="12"/>
  <c r="N18" i="12"/>
  <c r="M18" i="12"/>
  <c r="L18" i="12"/>
  <c r="K18" i="12"/>
  <c r="I18" i="12"/>
  <c r="H18" i="12"/>
  <c r="F18" i="12"/>
  <c r="G17" i="12"/>
  <c r="E17" i="12" s="1"/>
  <c r="G16" i="12"/>
  <c r="E16" i="12"/>
  <c r="G15" i="12"/>
  <c r="E15" i="12"/>
  <c r="G14" i="12"/>
  <c r="E14" i="12"/>
  <c r="G13" i="12"/>
  <c r="E13" i="12" s="1"/>
  <c r="G12" i="12"/>
  <c r="E12" i="12" s="1"/>
  <c r="G11" i="12"/>
  <c r="E11" i="12"/>
  <c r="G10" i="12"/>
  <c r="E10" i="12" s="1"/>
  <c r="U9" i="12"/>
  <c r="T9" i="12"/>
  <c r="T8" i="12" s="1"/>
  <c r="S9" i="12"/>
  <c r="S8" i="12" s="1"/>
  <c r="R9" i="12"/>
  <c r="Q9" i="12"/>
  <c r="P9" i="12"/>
  <c r="P8" i="12" s="1"/>
  <c r="O9" i="12"/>
  <c r="O8" i="12" s="1"/>
  <c r="N9" i="12"/>
  <c r="M9" i="12"/>
  <c r="L9" i="12"/>
  <c r="L8" i="12" s="1"/>
  <c r="K9" i="12"/>
  <c r="K8" i="12" s="1"/>
  <c r="I9" i="12"/>
  <c r="H9" i="12"/>
  <c r="F9" i="12"/>
  <c r="F8" i="12" s="1"/>
  <c r="U8" i="12"/>
  <c r="R8" i="12"/>
  <c r="Q8" i="12"/>
  <c r="N8" i="12"/>
  <c r="M8" i="12"/>
  <c r="I8" i="12"/>
  <c r="H8" i="12"/>
  <c r="S91" i="12" l="1"/>
  <c r="S95" i="12" s="1"/>
  <c r="F91" i="12"/>
  <c r="F95" i="12" s="1"/>
  <c r="T51" i="12"/>
  <c r="T91" i="12" s="1"/>
  <c r="T95" i="12" s="1"/>
  <c r="G9" i="12"/>
  <c r="G8" i="12" s="1"/>
  <c r="G91" i="12" s="1"/>
  <c r="G95" i="12" s="1"/>
  <c r="E9" i="12"/>
  <c r="G18" i="12"/>
  <c r="E52" i="12"/>
  <c r="E64" i="12"/>
  <c r="E70" i="12"/>
  <c r="R91" i="12"/>
  <c r="R95" i="12" s="1"/>
  <c r="H91" i="12"/>
  <c r="U91" i="12"/>
  <c r="U95" i="12" s="1"/>
  <c r="E29" i="12"/>
  <c r="H51" i="12"/>
  <c r="K52" i="12"/>
  <c r="O51" i="12"/>
  <c r="O91" i="12" s="1"/>
  <c r="O95" i="12" s="1"/>
  <c r="S51" i="12"/>
  <c r="I51" i="12"/>
  <c r="I91" i="12" s="1"/>
  <c r="P51" i="12"/>
  <c r="P91" i="12" s="1"/>
  <c r="P95" i="12" s="1"/>
  <c r="Q51" i="12"/>
  <c r="Q91" i="12" s="1"/>
  <c r="Q96" i="12"/>
  <c r="P96" i="12"/>
  <c r="K51" i="12"/>
  <c r="K91" i="12" s="1"/>
  <c r="K95" i="12" s="1"/>
  <c r="E18" i="12"/>
  <c r="E8" i="12" s="1"/>
  <c r="N95" i="12"/>
  <c r="U98" i="10"/>
  <c r="Q98" i="10"/>
  <c r="R98" i="10"/>
  <c r="S98" i="10"/>
  <c r="T98" i="10"/>
  <c r="P98" i="10"/>
  <c r="Q97" i="10"/>
  <c r="R97" i="10"/>
  <c r="S97" i="10"/>
  <c r="T97" i="10"/>
  <c r="U97" i="10"/>
  <c r="P97" i="10"/>
  <c r="E51" i="12" l="1"/>
  <c r="E91" i="12" s="1"/>
  <c r="Q95" i="12"/>
  <c r="M95" i="10" l="1"/>
  <c r="L95" i="10"/>
  <c r="E87" i="10"/>
  <c r="E86" i="10" s="1"/>
  <c r="U86" i="10"/>
  <c r="T86" i="10"/>
  <c r="S86" i="10"/>
  <c r="R86" i="10"/>
  <c r="Q86" i="10"/>
  <c r="P86" i="10"/>
  <c r="O86" i="10"/>
  <c r="N86" i="10"/>
  <c r="K86" i="10"/>
  <c r="I86" i="10"/>
  <c r="H86" i="10"/>
  <c r="G86" i="10"/>
  <c r="F86" i="10"/>
  <c r="K84" i="10"/>
  <c r="K82" i="10" s="1"/>
  <c r="E84" i="10"/>
  <c r="E83" i="10"/>
  <c r="E82" i="10" s="1"/>
  <c r="U82" i="10"/>
  <c r="T82" i="10"/>
  <c r="S82" i="10"/>
  <c r="R82" i="10"/>
  <c r="Q82" i="10"/>
  <c r="P82" i="10"/>
  <c r="O82" i="10"/>
  <c r="N82" i="10"/>
  <c r="J82" i="10"/>
  <c r="I82" i="10"/>
  <c r="H82" i="10"/>
  <c r="G82" i="10"/>
  <c r="F82" i="10"/>
  <c r="F51" i="10" s="1"/>
  <c r="K80" i="10"/>
  <c r="E80" i="10"/>
  <c r="K79" i="10"/>
  <c r="E79" i="10"/>
  <c r="E78" i="10"/>
  <c r="E77" i="10"/>
  <c r="U76" i="10"/>
  <c r="T76" i="10"/>
  <c r="S76" i="10"/>
  <c r="R76" i="10"/>
  <c r="Q76" i="10"/>
  <c r="P76" i="10"/>
  <c r="O76" i="10"/>
  <c r="N76" i="10"/>
  <c r="J76" i="10"/>
  <c r="I76" i="10"/>
  <c r="H76" i="10"/>
  <c r="G76" i="10"/>
  <c r="F76" i="10"/>
  <c r="E76" i="10"/>
  <c r="K74" i="10"/>
  <c r="E74" i="10"/>
  <c r="K73" i="10"/>
  <c r="K70" i="10" s="1"/>
  <c r="E73" i="10"/>
  <c r="E72" i="10"/>
  <c r="E71" i="10"/>
  <c r="U70" i="10"/>
  <c r="T70" i="10"/>
  <c r="S70" i="10"/>
  <c r="R70" i="10"/>
  <c r="Q70" i="10"/>
  <c r="P70" i="10"/>
  <c r="P51" i="10" s="1"/>
  <c r="O70" i="10"/>
  <c r="N70" i="10"/>
  <c r="J70" i="10"/>
  <c r="I70" i="10"/>
  <c r="H70" i="10"/>
  <c r="G70" i="10"/>
  <c r="F70" i="10"/>
  <c r="K68" i="10"/>
  <c r="E68" i="10"/>
  <c r="K67" i="10"/>
  <c r="E67" i="10"/>
  <c r="E66" i="10"/>
  <c r="E65" i="10"/>
  <c r="U64" i="10"/>
  <c r="T64" i="10"/>
  <c r="S64" i="10"/>
  <c r="R64" i="10"/>
  <c r="Q64" i="10"/>
  <c r="P64" i="10"/>
  <c r="O64" i="10"/>
  <c r="N64" i="10"/>
  <c r="J64" i="10"/>
  <c r="I64" i="10"/>
  <c r="H64" i="10"/>
  <c r="G64" i="10"/>
  <c r="F64" i="10"/>
  <c r="K62" i="10"/>
  <c r="K58" i="10" s="1"/>
  <c r="E62" i="10"/>
  <c r="K61" i="10"/>
  <c r="E61" i="10"/>
  <c r="E60" i="10"/>
  <c r="E59" i="10"/>
  <c r="E58" i="10" s="1"/>
  <c r="U58" i="10"/>
  <c r="T58" i="10"/>
  <c r="S58" i="10"/>
  <c r="R58" i="10"/>
  <c r="Q58" i="10"/>
  <c r="P58" i="10"/>
  <c r="O58" i="10"/>
  <c r="N58" i="10"/>
  <c r="J58" i="10"/>
  <c r="I58" i="10"/>
  <c r="H58" i="10"/>
  <c r="H51" i="10" s="1"/>
  <c r="G58" i="10"/>
  <c r="F58" i="10"/>
  <c r="K56" i="10"/>
  <c r="K52" i="10" s="1"/>
  <c r="E56" i="10"/>
  <c r="K55" i="10"/>
  <c r="E55" i="10"/>
  <c r="E54" i="10"/>
  <c r="E53" i="10"/>
  <c r="E52" i="10" s="1"/>
  <c r="U52" i="10"/>
  <c r="T52" i="10"/>
  <c r="S52" i="10"/>
  <c r="R52" i="10"/>
  <c r="Q52" i="10"/>
  <c r="P52" i="10"/>
  <c r="O52" i="10"/>
  <c r="N52" i="10"/>
  <c r="N51" i="10" s="1"/>
  <c r="J52" i="10"/>
  <c r="J51" i="10" s="1"/>
  <c r="I52" i="10"/>
  <c r="H52" i="10"/>
  <c r="G52" i="10"/>
  <c r="G51" i="10" s="1"/>
  <c r="F52" i="10"/>
  <c r="M51" i="10"/>
  <c r="L51" i="10"/>
  <c r="E50" i="10"/>
  <c r="E49" i="10"/>
  <c r="E48" i="10"/>
  <c r="E47" i="10"/>
  <c r="E46" i="10"/>
  <c r="E45" i="10"/>
  <c r="E44" i="10"/>
  <c r="E43" i="10"/>
  <c r="E42" i="10"/>
  <c r="E38" i="10" s="1"/>
  <c r="E41" i="10"/>
  <c r="E40" i="10"/>
  <c r="E39" i="10"/>
  <c r="U38" i="10"/>
  <c r="T38" i="10"/>
  <c r="S38" i="10"/>
  <c r="R38" i="10"/>
  <c r="Q38" i="10"/>
  <c r="P38" i="10"/>
  <c r="O38" i="10"/>
  <c r="N38" i="10"/>
  <c r="M38" i="10"/>
  <c r="L38" i="10"/>
  <c r="I38" i="10"/>
  <c r="H38" i="10"/>
  <c r="G38" i="10"/>
  <c r="F38" i="10"/>
  <c r="E37" i="10"/>
  <c r="E36" i="10"/>
  <c r="U35" i="10"/>
  <c r="T35" i="10"/>
  <c r="S35" i="10"/>
  <c r="R35" i="10"/>
  <c r="Q35" i="10"/>
  <c r="P35" i="10"/>
  <c r="O35" i="10"/>
  <c r="N35" i="10"/>
  <c r="M35" i="10"/>
  <c r="L35" i="10"/>
  <c r="K35" i="10"/>
  <c r="I35" i="10"/>
  <c r="H35" i="10"/>
  <c r="G35" i="10"/>
  <c r="F35" i="10"/>
  <c r="E35" i="10"/>
  <c r="E34" i="10"/>
  <c r="E33" i="10"/>
  <c r="E32" i="10"/>
  <c r="E31" i="10"/>
  <c r="E29" i="10" s="1"/>
  <c r="E30" i="10"/>
  <c r="U29" i="10"/>
  <c r="T29" i="10"/>
  <c r="T96" i="10" s="1"/>
  <c r="S29" i="10"/>
  <c r="R29" i="10"/>
  <c r="Q29" i="10"/>
  <c r="P29" i="10"/>
  <c r="P96" i="10" s="1"/>
  <c r="O29" i="10"/>
  <c r="N29" i="10"/>
  <c r="M29" i="10"/>
  <c r="L29" i="10"/>
  <c r="K29" i="10"/>
  <c r="I29" i="10"/>
  <c r="H29" i="10"/>
  <c r="G29" i="10"/>
  <c r="F29" i="10"/>
  <c r="G28" i="10"/>
  <c r="E28" i="10" s="1"/>
  <c r="G27" i="10"/>
  <c r="E27" i="10" s="1"/>
  <c r="G26" i="10"/>
  <c r="E26" i="10" s="1"/>
  <c r="G25" i="10"/>
  <c r="E25" i="10" s="1"/>
  <c r="G24" i="10"/>
  <c r="E24" i="10" s="1"/>
  <c r="G22" i="10"/>
  <c r="E22" i="10" s="1"/>
  <c r="G21" i="10"/>
  <c r="E21" i="10" s="1"/>
  <c r="G20" i="10"/>
  <c r="E20" i="10" s="1"/>
  <c r="G19" i="10"/>
  <c r="E19" i="10" s="1"/>
  <c r="U18" i="10"/>
  <c r="T18" i="10"/>
  <c r="S18" i="10"/>
  <c r="R18" i="10"/>
  <c r="Q18" i="10"/>
  <c r="P18" i="10"/>
  <c r="O18" i="10"/>
  <c r="N18" i="10"/>
  <c r="M18" i="10"/>
  <c r="L18" i="10"/>
  <c r="K18" i="10"/>
  <c r="I18" i="10"/>
  <c r="H18" i="10"/>
  <c r="F18" i="10"/>
  <c r="G17" i="10"/>
  <c r="E17" i="10" s="1"/>
  <c r="G16" i="10"/>
  <c r="E16" i="10" s="1"/>
  <c r="G15" i="10"/>
  <c r="E15" i="10" s="1"/>
  <c r="G14" i="10"/>
  <c r="E14" i="10" s="1"/>
  <c r="G13" i="10"/>
  <c r="E13" i="10" s="1"/>
  <c r="G12" i="10"/>
  <c r="E12" i="10" s="1"/>
  <c r="G11" i="10"/>
  <c r="E11" i="10" s="1"/>
  <c r="G10" i="10"/>
  <c r="E10" i="10" s="1"/>
  <c r="U9" i="10"/>
  <c r="U8" i="10" s="1"/>
  <c r="T9" i="10"/>
  <c r="S9" i="10"/>
  <c r="R9" i="10"/>
  <c r="R8" i="10" s="1"/>
  <c r="Q9" i="10"/>
  <c r="Q8" i="10" s="1"/>
  <c r="P9" i="10"/>
  <c r="O9" i="10"/>
  <c r="N9" i="10"/>
  <c r="N8" i="10" s="1"/>
  <c r="M9" i="10"/>
  <c r="M8" i="10" s="1"/>
  <c r="L9" i="10"/>
  <c r="K9" i="10"/>
  <c r="I9" i="10"/>
  <c r="I8" i="10" s="1"/>
  <c r="H9" i="10"/>
  <c r="H8" i="10" s="1"/>
  <c r="H91" i="10" s="1"/>
  <c r="F9" i="10"/>
  <c r="T8" i="10"/>
  <c r="S8" i="10"/>
  <c r="P8" i="10"/>
  <c r="O8" i="10"/>
  <c r="L8" i="10"/>
  <c r="K8" i="10"/>
  <c r="F8" i="10"/>
  <c r="O51" i="10" l="1"/>
  <c r="O91" i="10" s="1"/>
  <c r="O95" i="10" s="1"/>
  <c r="N91" i="10"/>
  <c r="N95" i="10" s="1"/>
  <c r="Q96" i="10"/>
  <c r="U96" i="10"/>
  <c r="I51" i="10"/>
  <c r="I91" i="10" s="1"/>
  <c r="Q51" i="10"/>
  <c r="U51" i="10"/>
  <c r="U91" i="10" s="1"/>
  <c r="U95" i="10" s="1"/>
  <c r="K76" i="10"/>
  <c r="R96" i="10"/>
  <c r="S96" i="10"/>
  <c r="R51" i="10"/>
  <c r="R91" i="10" s="1"/>
  <c r="R95" i="10" s="1"/>
  <c r="E70" i="10"/>
  <c r="S51" i="10"/>
  <c r="S91" i="10" s="1"/>
  <c r="S95" i="10" s="1"/>
  <c r="E64" i="10"/>
  <c r="K64" i="10"/>
  <c r="T51" i="10"/>
  <c r="F91" i="10"/>
  <c r="F95" i="10" s="1"/>
  <c r="Q91" i="10"/>
  <c r="Q95" i="10" s="1"/>
  <c r="E18" i="10"/>
  <c r="P91" i="10"/>
  <c r="P95" i="10" s="1"/>
  <c r="T91" i="10"/>
  <c r="E9" i="10"/>
  <c r="G9" i="10"/>
  <c r="G18" i="10"/>
  <c r="K51" i="10" l="1"/>
  <c r="K91" i="10" s="1"/>
  <c r="K95" i="10" s="1"/>
  <c r="E51" i="10"/>
  <c r="T95" i="10"/>
  <c r="G8" i="10"/>
  <c r="G91" i="10" s="1"/>
  <c r="G95" i="10" s="1"/>
  <c r="E8" i="10"/>
  <c r="E91" i="10" l="1"/>
  <c r="P38" i="8" l="1"/>
  <c r="Q38" i="8"/>
  <c r="R38" i="8"/>
  <c r="S38" i="8"/>
  <c r="T38" i="8"/>
  <c r="U38" i="8"/>
  <c r="P35" i="8"/>
  <c r="Q35" i="8"/>
  <c r="R35" i="8"/>
  <c r="S35" i="8"/>
  <c r="T35" i="8"/>
  <c r="U35" i="8"/>
  <c r="O29" i="8"/>
  <c r="P29" i="8"/>
  <c r="Q29" i="8"/>
  <c r="R29" i="8"/>
  <c r="S29" i="8"/>
  <c r="T29" i="8"/>
  <c r="U29" i="8"/>
  <c r="N29" i="8"/>
  <c r="P86" i="8" l="1"/>
  <c r="Q86" i="8"/>
  <c r="R86" i="8"/>
  <c r="S86" i="8"/>
  <c r="T86" i="8"/>
  <c r="U86" i="8"/>
  <c r="P82" i="8"/>
  <c r="Q82" i="8"/>
  <c r="R82" i="8"/>
  <c r="S82" i="8"/>
  <c r="T82" i="8"/>
  <c r="U82" i="8"/>
  <c r="P76" i="8"/>
  <c r="Q76" i="8"/>
  <c r="R76" i="8"/>
  <c r="S76" i="8"/>
  <c r="T76" i="8"/>
  <c r="U76" i="8"/>
  <c r="P70" i="8"/>
  <c r="Q70" i="8"/>
  <c r="R70" i="8"/>
  <c r="S70" i="8"/>
  <c r="T70" i="8"/>
  <c r="U70" i="8"/>
  <c r="P64" i="8"/>
  <c r="Q64" i="8"/>
  <c r="R64" i="8"/>
  <c r="S64" i="8"/>
  <c r="T64" i="8"/>
  <c r="U64" i="8"/>
  <c r="O58" i="8"/>
  <c r="P58" i="8"/>
  <c r="Q58" i="8"/>
  <c r="R58" i="8"/>
  <c r="S58" i="8"/>
  <c r="T58" i="8"/>
  <c r="U58" i="8"/>
  <c r="S52" i="8"/>
  <c r="T52" i="8"/>
  <c r="U52" i="8"/>
  <c r="R52" i="8"/>
  <c r="Q52" i="8"/>
  <c r="P52" i="8"/>
  <c r="M95" i="8"/>
  <c r="L95" i="8"/>
  <c r="E87" i="8"/>
  <c r="O86" i="8"/>
  <c r="N86" i="8"/>
  <c r="N51" i="8" s="1"/>
  <c r="K86" i="8"/>
  <c r="I86" i="8"/>
  <c r="H86" i="8"/>
  <c r="G86" i="8"/>
  <c r="F86" i="8"/>
  <c r="E86" i="8"/>
  <c r="K84" i="8"/>
  <c r="E84" i="8"/>
  <c r="E82" i="8" s="1"/>
  <c r="E83" i="8"/>
  <c r="O82" i="8"/>
  <c r="N82" i="8"/>
  <c r="K82" i="8"/>
  <c r="J82" i="8"/>
  <c r="I82" i="8"/>
  <c r="H82" i="8"/>
  <c r="G82" i="8"/>
  <c r="F82" i="8"/>
  <c r="K80" i="8"/>
  <c r="E80" i="8"/>
  <c r="K79" i="8"/>
  <c r="E79" i="8"/>
  <c r="E78" i="8"/>
  <c r="E77" i="8"/>
  <c r="O76" i="8"/>
  <c r="N76" i="8"/>
  <c r="J76" i="8"/>
  <c r="I76" i="8"/>
  <c r="H76" i="8"/>
  <c r="G76" i="8"/>
  <c r="F76" i="8"/>
  <c r="K74" i="8"/>
  <c r="E74" i="8"/>
  <c r="K73" i="8"/>
  <c r="E73" i="8"/>
  <c r="E72" i="8"/>
  <c r="E70" i="8" s="1"/>
  <c r="E71" i="8"/>
  <c r="O70" i="8"/>
  <c r="N70" i="8"/>
  <c r="K70" i="8"/>
  <c r="J70" i="8"/>
  <c r="I70" i="8"/>
  <c r="H70" i="8"/>
  <c r="G70" i="8"/>
  <c r="F70" i="8"/>
  <c r="K68" i="8"/>
  <c r="E68" i="8"/>
  <c r="K67" i="8"/>
  <c r="E67" i="8"/>
  <c r="E66" i="8"/>
  <c r="E65" i="8"/>
  <c r="O64" i="8"/>
  <c r="N64" i="8"/>
  <c r="J64" i="8"/>
  <c r="I64" i="8"/>
  <c r="H64" i="8"/>
  <c r="G64" i="8"/>
  <c r="F64" i="8"/>
  <c r="K62" i="8"/>
  <c r="K58" i="8" s="1"/>
  <c r="E62" i="8"/>
  <c r="K61" i="8"/>
  <c r="E61" i="8"/>
  <c r="E60" i="8"/>
  <c r="E58" i="8" s="1"/>
  <c r="E59" i="8"/>
  <c r="N58" i="8"/>
  <c r="J58" i="8"/>
  <c r="J51" i="8" s="1"/>
  <c r="I58" i="8"/>
  <c r="H58" i="8"/>
  <c r="G58" i="8"/>
  <c r="F58" i="8"/>
  <c r="F51" i="8" s="1"/>
  <c r="K56" i="8"/>
  <c r="E56" i="8"/>
  <c r="K55" i="8"/>
  <c r="K52" i="8" s="1"/>
  <c r="E55" i="8"/>
  <c r="E54" i="8"/>
  <c r="E53" i="8"/>
  <c r="O52" i="8"/>
  <c r="N52" i="8"/>
  <c r="J52" i="8"/>
  <c r="I52" i="8"/>
  <c r="H52" i="8"/>
  <c r="H51" i="8" s="1"/>
  <c r="G52" i="8"/>
  <c r="F52" i="8"/>
  <c r="M51" i="8"/>
  <c r="L51" i="8"/>
  <c r="E50" i="8"/>
  <c r="E49" i="8"/>
  <c r="E48" i="8"/>
  <c r="E47" i="8"/>
  <c r="E46" i="8"/>
  <c r="E45" i="8"/>
  <c r="E44" i="8"/>
  <c r="E43" i="8"/>
  <c r="E42" i="8"/>
  <c r="E41" i="8"/>
  <c r="E40" i="8"/>
  <c r="E39" i="8"/>
  <c r="O38" i="8"/>
  <c r="N38" i="8"/>
  <c r="M38" i="8"/>
  <c r="L38" i="8"/>
  <c r="I38" i="8"/>
  <c r="H38" i="8"/>
  <c r="G38" i="8"/>
  <c r="F38" i="8"/>
  <c r="E37" i="8"/>
  <c r="E36" i="8"/>
  <c r="O35" i="8"/>
  <c r="N35" i="8"/>
  <c r="M35" i="8"/>
  <c r="L35" i="8"/>
  <c r="K35" i="8"/>
  <c r="I35" i="8"/>
  <c r="H35" i="8"/>
  <c r="G35" i="8"/>
  <c r="F35" i="8"/>
  <c r="E34" i="8"/>
  <c r="E33" i="8"/>
  <c r="E32" i="8"/>
  <c r="E31" i="8"/>
  <c r="E30" i="8"/>
  <c r="M29" i="8"/>
  <c r="L29" i="8"/>
  <c r="K29" i="8"/>
  <c r="I29" i="8"/>
  <c r="H29" i="8"/>
  <c r="G29" i="8"/>
  <c r="F29" i="8"/>
  <c r="G28" i="8"/>
  <c r="E28" i="8" s="1"/>
  <c r="G27" i="8"/>
  <c r="E27" i="8" s="1"/>
  <c r="G26" i="8"/>
  <c r="E26" i="8" s="1"/>
  <c r="G25" i="8"/>
  <c r="E25" i="8" s="1"/>
  <c r="G24" i="8"/>
  <c r="E24" i="8" s="1"/>
  <c r="G22" i="8"/>
  <c r="E22" i="8" s="1"/>
  <c r="G21" i="8"/>
  <c r="E21" i="8" s="1"/>
  <c r="G20" i="8"/>
  <c r="E20" i="8" s="1"/>
  <c r="G19" i="8"/>
  <c r="E19" i="8" s="1"/>
  <c r="U18" i="8"/>
  <c r="T18" i="8"/>
  <c r="S18" i="8"/>
  <c r="R18" i="8"/>
  <c r="Q18" i="8"/>
  <c r="P18" i="8"/>
  <c r="O18" i="8"/>
  <c r="N18" i="8"/>
  <c r="M18" i="8"/>
  <c r="L18" i="8"/>
  <c r="K18" i="8"/>
  <c r="I18" i="8"/>
  <c r="H18" i="8"/>
  <c r="F18" i="8"/>
  <c r="G17" i="8"/>
  <c r="E17" i="8" s="1"/>
  <c r="G16" i="8"/>
  <c r="E16" i="8" s="1"/>
  <c r="G15" i="8"/>
  <c r="E15" i="8" s="1"/>
  <c r="G14" i="8"/>
  <c r="E14" i="8" s="1"/>
  <c r="G13" i="8"/>
  <c r="E13" i="8" s="1"/>
  <c r="G12" i="8"/>
  <c r="E12" i="8" s="1"/>
  <c r="G11" i="8"/>
  <c r="E11" i="8" s="1"/>
  <c r="G10" i="8"/>
  <c r="E10" i="8" s="1"/>
  <c r="U9" i="8"/>
  <c r="T9" i="8"/>
  <c r="T8" i="8" s="1"/>
  <c r="S9" i="8"/>
  <c r="S8" i="8" s="1"/>
  <c r="R9" i="8"/>
  <c r="Q9" i="8"/>
  <c r="P9" i="8"/>
  <c r="P8" i="8" s="1"/>
  <c r="O9" i="8"/>
  <c r="O8" i="8" s="1"/>
  <c r="N9" i="8"/>
  <c r="M9" i="8"/>
  <c r="L9" i="8"/>
  <c r="L8" i="8" s="1"/>
  <c r="K9" i="8"/>
  <c r="K8" i="8" s="1"/>
  <c r="I9" i="8"/>
  <c r="H9" i="8"/>
  <c r="F9" i="8"/>
  <c r="F8" i="8" s="1"/>
  <c r="F91" i="8" s="1"/>
  <c r="F95" i="8" s="1"/>
  <c r="U8" i="8"/>
  <c r="R8" i="8"/>
  <c r="Q8" i="8"/>
  <c r="N8" i="8"/>
  <c r="M8" i="8"/>
  <c r="I8" i="8"/>
  <c r="H8" i="8"/>
  <c r="H91" i="8" s="1"/>
  <c r="S91" i="8" l="1"/>
  <c r="S95" i="8" s="1"/>
  <c r="U91" i="8"/>
  <c r="U95" i="8" s="1"/>
  <c r="E64" i="8"/>
  <c r="N91" i="8"/>
  <c r="E52" i="8"/>
  <c r="P51" i="8"/>
  <c r="P91" i="8" s="1"/>
  <c r="P95" i="8" s="1"/>
  <c r="Q51" i="8"/>
  <c r="Q91" i="8" s="1"/>
  <c r="Q95" i="8" s="1"/>
  <c r="S51" i="8"/>
  <c r="U51" i="8"/>
  <c r="G51" i="8"/>
  <c r="I51" i="8"/>
  <c r="K64" i="8"/>
  <c r="K51" i="8" s="1"/>
  <c r="K91" i="8" s="1"/>
  <c r="K95" i="8" s="1"/>
  <c r="R51" i="8"/>
  <c r="R91" i="8" s="1"/>
  <c r="R95" i="8" s="1"/>
  <c r="T51" i="8"/>
  <c r="T91" i="8"/>
  <c r="T95" i="8" s="1"/>
  <c r="E76" i="8"/>
  <c r="K76" i="8"/>
  <c r="E9" i="8"/>
  <c r="I91" i="8"/>
  <c r="N95" i="8"/>
  <c r="E18" i="8"/>
  <c r="O91" i="8"/>
  <c r="O95" i="8" s="1"/>
  <c r="G9" i="8"/>
  <c r="G18" i="8"/>
  <c r="O51" i="8"/>
  <c r="G8" i="8" l="1"/>
  <c r="G91" i="8" s="1"/>
  <c r="G95" i="8" s="1"/>
</calcChain>
</file>

<file path=xl/sharedStrings.xml><?xml version="1.0" encoding="utf-8"?>
<sst xmlns="http://schemas.openxmlformats.org/spreadsheetml/2006/main" count="1159" uniqueCount="218">
  <si>
    <t>Учебная практика</t>
  </si>
  <si>
    <t>Производственная практика</t>
  </si>
  <si>
    <t>Промежуточная аттестация</t>
  </si>
  <si>
    <t>Государственная итоговая аттестация</t>
  </si>
  <si>
    <t>План учебного процесса</t>
  </si>
  <si>
    <t>Индекс 0.00</t>
  </si>
  <si>
    <t>Наименование  УД, ПМ, МДК, практик</t>
  </si>
  <si>
    <t>Формы промежуточной аттестации</t>
  </si>
  <si>
    <r>
      <rPr>
        <b/>
        <sz val="9"/>
        <color theme="1"/>
        <rFont val="Times New Roman"/>
        <family val="1"/>
        <charset val="204"/>
      </rPr>
      <t>Объем образовательной программы</t>
    </r>
    <r>
      <rPr>
        <sz val="9"/>
        <color theme="1"/>
        <rFont val="Times New Roman"/>
        <family val="1"/>
        <charset val="204"/>
      </rPr>
      <t xml:space="preserve"> в академических часах</t>
    </r>
  </si>
  <si>
    <t>Распределение нагрузки</t>
  </si>
  <si>
    <t>Зачеты</t>
  </si>
  <si>
    <t>Экзамены</t>
  </si>
  <si>
    <t>ВСЕГО</t>
  </si>
  <si>
    <t>Самостоятельная работа</t>
  </si>
  <si>
    <t>Работа обучающихся во взаимодействии с преподавателем</t>
  </si>
  <si>
    <t>1 курс</t>
  </si>
  <si>
    <t>2 курс</t>
  </si>
  <si>
    <t>3 курс</t>
  </si>
  <si>
    <t>4 курс</t>
  </si>
  <si>
    <t>всего во взаимодействии с преподавателем</t>
  </si>
  <si>
    <t>Занятия по дисциплинам и МДК</t>
  </si>
  <si>
    <t>Практики</t>
  </si>
  <si>
    <t>Консультации</t>
  </si>
  <si>
    <t>Теоретическое обучение</t>
  </si>
  <si>
    <t>в том числе, лабораторные и практические занятия</t>
  </si>
  <si>
    <t>Курсовых работ (проектов)</t>
  </si>
  <si>
    <t>1 семестр</t>
  </si>
  <si>
    <t>2 семестр</t>
  </si>
  <si>
    <t>недели</t>
  </si>
  <si>
    <t>О.ОО</t>
  </si>
  <si>
    <t>Общеобразовательный цикл</t>
  </si>
  <si>
    <t>11ДЗ</t>
  </si>
  <si>
    <t>3Э</t>
  </si>
  <si>
    <t>1404*</t>
  </si>
  <si>
    <t>ОУД.00</t>
  </si>
  <si>
    <t>Общеобразовательные учебные дисциплины</t>
  </si>
  <si>
    <t>6ДЗ</t>
  </si>
  <si>
    <t>2Э</t>
  </si>
  <si>
    <t>ОУД.01</t>
  </si>
  <si>
    <t>Русский язык</t>
  </si>
  <si>
    <t>-/Э</t>
  </si>
  <si>
    <t>ОУД.02</t>
  </si>
  <si>
    <t>Литература</t>
  </si>
  <si>
    <t>-/ДЗ</t>
  </si>
  <si>
    <t>ОУД.03</t>
  </si>
  <si>
    <t>Иностранный язык</t>
  </si>
  <si>
    <t>ОУД.04</t>
  </si>
  <si>
    <r>
      <t xml:space="preserve">Математика </t>
    </r>
    <r>
      <rPr>
        <i/>
        <sz val="8"/>
        <color theme="1"/>
        <rFont val="Times New Roman"/>
        <family val="1"/>
        <charset val="204"/>
      </rPr>
      <t>(профильная)</t>
    </r>
  </si>
  <si>
    <t>ОУД.05</t>
  </si>
  <si>
    <t>История</t>
  </si>
  <si>
    <t xml:space="preserve">ОУД.06 </t>
  </si>
  <si>
    <t>Физическая культура</t>
  </si>
  <si>
    <t>ОУД.07</t>
  </si>
  <si>
    <t>Основы безопасности жизнедеятельности</t>
  </si>
  <si>
    <t>ДЗ</t>
  </si>
  <si>
    <t xml:space="preserve">ОУД.08 </t>
  </si>
  <si>
    <t>Астрономия</t>
  </si>
  <si>
    <t>по выбору из обязательных предметных областей</t>
  </si>
  <si>
    <t>5ДЗ</t>
  </si>
  <si>
    <t>1Э</t>
  </si>
  <si>
    <t>ОУД.09</t>
  </si>
  <si>
    <r>
      <t xml:space="preserve">Информатика </t>
    </r>
    <r>
      <rPr>
        <i/>
        <sz val="9"/>
        <color theme="1"/>
        <rFont val="Times New Roman"/>
        <family val="1"/>
        <charset val="204"/>
      </rPr>
      <t>(профильная)</t>
    </r>
  </si>
  <si>
    <t>ОУД.10</t>
  </si>
  <si>
    <t>Обществознание</t>
  </si>
  <si>
    <t>ОУД.11</t>
  </si>
  <si>
    <r>
      <t xml:space="preserve">Экономика </t>
    </r>
    <r>
      <rPr>
        <i/>
        <sz val="8"/>
        <color theme="1"/>
        <rFont val="Times New Roman"/>
        <family val="1"/>
        <charset val="204"/>
      </rPr>
      <t>(профильная)</t>
    </r>
  </si>
  <si>
    <t>ОУД.12</t>
  </si>
  <si>
    <r>
      <t xml:space="preserve">Право </t>
    </r>
    <r>
      <rPr>
        <i/>
        <sz val="8"/>
        <color theme="1"/>
        <rFont val="Times New Roman"/>
        <family val="1"/>
        <charset val="204"/>
      </rPr>
      <t>(профильная)</t>
    </r>
  </si>
  <si>
    <t>ОУД.13</t>
  </si>
  <si>
    <t>Естествознание:</t>
  </si>
  <si>
    <t>ОУД.13.01</t>
  </si>
  <si>
    <t>Физика</t>
  </si>
  <si>
    <t>ОУД.13.02</t>
  </si>
  <si>
    <t>Химия</t>
  </si>
  <si>
    <t>ОУД.13.03</t>
  </si>
  <si>
    <t>Биология</t>
  </si>
  <si>
    <t>ОУД.14</t>
  </si>
  <si>
    <t>География</t>
  </si>
  <si>
    <t>ОУД.15</t>
  </si>
  <si>
    <t>Экология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</si>
  <si>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</si>
  <si>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</si>
  <si>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</si>
  <si>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</si>
  <si>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</si>
  <si>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</si>
  <si>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Иностранный язык в профессиональной деятельности</t>
  </si>
  <si>
    <t>-/-/-/-/-/ДЗ</t>
  </si>
  <si>
    <t>ОГСЭ.04</t>
  </si>
  <si>
    <t>ОГСЭ.05</t>
  </si>
  <si>
    <t>Психология общения</t>
  </si>
  <si>
    <t>ЕН.00</t>
  </si>
  <si>
    <t>Математический и общий естественнонаучный цикл</t>
  </si>
  <si>
    <t>2ДЗ</t>
  </si>
  <si>
    <t>ЕН.01</t>
  </si>
  <si>
    <t>-/-/-/ДЗ</t>
  </si>
  <si>
    <t>ЕН.02</t>
  </si>
  <si>
    <t>Экологические основы природопользования</t>
  </si>
  <si>
    <t>ОП.00</t>
  </si>
  <si>
    <t>Общепрофессиональный цикл</t>
  </si>
  <si>
    <t>9ДЗ</t>
  </si>
  <si>
    <t>ОП.01</t>
  </si>
  <si>
    <t>Микробиология, физиология питания, санитария и гигиена</t>
  </si>
  <si>
    <t>ОП.02</t>
  </si>
  <si>
    <t>Организация хранения и контроль запасов и сырья</t>
  </si>
  <si>
    <t>ОП.03</t>
  </si>
  <si>
    <t>Техническое оснащение организаций питания</t>
  </si>
  <si>
    <t>ОП.04</t>
  </si>
  <si>
    <t xml:space="preserve">Организация обслуживания </t>
  </si>
  <si>
    <t>ОП.05</t>
  </si>
  <si>
    <t>Основы экономики, менеджмента и маркетинга</t>
  </si>
  <si>
    <t>-/-/-/Э</t>
  </si>
  <si>
    <t>ОП.06</t>
  </si>
  <si>
    <t>Правовые основы профессиональной деятельности</t>
  </si>
  <si>
    <t>ОП.07</t>
  </si>
  <si>
    <t>Информационные технологии в профессиональной деятельности</t>
  </si>
  <si>
    <t>ОП.08</t>
  </si>
  <si>
    <t>Охрана труда</t>
  </si>
  <si>
    <t>ОП.09</t>
  </si>
  <si>
    <t>Безопасность жизнедеятельности</t>
  </si>
  <si>
    <t>ОП.10</t>
  </si>
  <si>
    <t>Организация предпринимательской деятельности</t>
  </si>
  <si>
    <t>ОП.11</t>
  </si>
  <si>
    <t>Адаптация выпускников на современном рынке труда</t>
  </si>
  <si>
    <t>ОП.12</t>
  </si>
  <si>
    <t>Основы финансовой грамотности</t>
  </si>
  <si>
    <t>ПМ.00</t>
  </si>
  <si>
    <t>Профессиональный цикл</t>
  </si>
  <si>
    <t>13ДЗ</t>
  </si>
  <si>
    <t>11Э</t>
  </si>
  <si>
    <t>ПМ.01</t>
  </si>
  <si>
    <t>Организация и ведение процессов приготовления и подготовки к реализации полуфабрикатов для блюд, кулинарных изделий сложного ассортимента</t>
  </si>
  <si>
    <t>МДК.01.01</t>
  </si>
  <si>
    <t>Организация процессов приготовления, подготовки к реализации кулинарных полуфабрикатов</t>
  </si>
  <si>
    <t>Эк</t>
  </si>
  <si>
    <t>МДК.01.02</t>
  </si>
  <si>
    <t>Процессы приготовления, подготовки к реализации кулинарных полуфабрикатов</t>
  </si>
  <si>
    <t>УП.01</t>
  </si>
  <si>
    <t>ПП.01</t>
  </si>
  <si>
    <t>Экзамен по модулю</t>
  </si>
  <si>
    <t>Эм</t>
  </si>
  <si>
    <t>ПМ.02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</si>
  <si>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</si>
  <si>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МДК.02.01</t>
  </si>
  <si>
    <t>Организация процессов приготовления, подготовки к реализации горячих блюд, кулинарных изделий, закусок сложного ассортимента</t>
  </si>
  <si>
    <t>МДК.02.02</t>
  </si>
  <si>
    <t>Процессы приготовления, подготовки к реализации горячих блюд, кулинарных изделий, закусок сложного ассортимента</t>
  </si>
  <si>
    <t>УП.02</t>
  </si>
  <si>
    <t>ПП.02</t>
  </si>
  <si>
    <t>ПМ.03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</si>
  <si>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</si>
  <si>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МДК.03.01</t>
  </si>
  <si>
    <t>Организация процессов приготовления, подготовки к реализации холодных блюд, кулинарных изделий, закусок сложного ассортимента</t>
  </si>
  <si>
    <t>МДК.03.02</t>
  </si>
  <si>
    <t>Процессы приготовления, подготовки к реализации холодных блюд, кулинарных изделий, закусок сложного ассортимента</t>
  </si>
  <si>
    <t>УП.03</t>
  </si>
  <si>
    <t>ПП.03</t>
  </si>
  <si>
    <t>ПМ.04</t>
  </si>
  <si>
    <t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</t>
  </si>
  <si>
    <t>МДК.04.01</t>
  </si>
  <si>
    <t>Организация процессов приготовления, подготовки к реализации холодных и горячих десертов, напитков сложного ассортимента</t>
  </si>
  <si>
    <t>МДК.04.02</t>
  </si>
  <si>
    <t>Процессы приготовления, подготовки к реализации холодных и горячих десертов, напитков сложного ассортимента</t>
  </si>
  <si>
    <t>УП.04</t>
  </si>
  <si>
    <t>ПП.04</t>
  </si>
  <si>
    <t>ПМ.05</t>
  </si>
  <si>
    <t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</t>
  </si>
  <si>
    <t>МДК.05.01</t>
  </si>
  <si>
    <t>Организация процессов приготовления, подготовки к реализации хлебобулочных, мучных кондитерских изделий сложного ассортимента</t>
  </si>
  <si>
    <t>МДК.05.02</t>
  </si>
  <si>
    <t>Процессы приготовления, подготовки к реализации хлебобулочных, мучных кондитерских изделий сложного ассортимента</t>
  </si>
  <si>
    <t>УП.05</t>
  </si>
  <si>
    <t>ПП.05</t>
  </si>
  <si>
    <t>ПМ.06</t>
  </si>
  <si>
    <t>Организация и контроль текущей деятельности подчиненного персонала</t>
  </si>
  <si>
    <t>1ДЗ</t>
  </si>
  <si>
    <t>МДК.06.01</t>
  </si>
  <si>
    <t>Оперативное управление текущей деятельностью подчиненного персонала</t>
  </si>
  <si>
    <t>Э</t>
  </si>
  <si>
    <t>ПП.06</t>
  </si>
  <si>
    <t>ПМ.07</t>
  </si>
  <si>
    <t>Выполнение работ по профессии 16675 Повар</t>
  </si>
  <si>
    <t>МДК.07.01</t>
  </si>
  <si>
    <t>УП.07</t>
  </si>
  <si>
    <t>ПП.07</t>
  </si>
  <si>
    <t>ИТОГО</t>
  </si>
  <si>
    <t>40ДЗ</t>
  </si>
  <si>
    <t>16Э</t>
  </si>
  <si>
    <t>ПА.00</t>
  </si>
  <si>
    <t>Преддипломная практика</t>
  </si>
  <si>
    <t>ГИА.00</t>
  </si>
  <si>
    <t>Государственная итоговая аттестация:                                  подготовка и защита выпускной квалификационной работы                                  с 19.05.2023 г. по 30.06.2023 г.                                      (6 недель)</t>
  </si>
  <si>
    <t>Дисциплин и МДК - 4104 часа</t>
  </si>
  <si>
    <t>Экзаменов</t>
  </si>
  <si>
    <t>Дифференцированных зачетов</t>
  </si>
  <si>
    <t>Зачетов</t>
  </si>
  <si>
    <t>Индивидуальный проект</t>
  </si>
  <si>
    <t>558*</t>
  </si>
  <si>
    <t>222*</t>
  </si>
  <si>
    <t>928*</t>
  </si>
  <si>
    <t>-/-/Э</t>
  </si>
  <si>
    <t>2216*</t>
  </si>
  <si>
    <t>Производственной практики (в т.ч. преддипломной) - 1008 часов</t>
  </si>
  <si>
    <t>3ДЗ</t>
  </si>
  <si>
    <r>
      <rPr>
        <b/>
        <sz val="9"/>
        <color theme="1"/>
        <rFont val="Times New Roman"/>
        <family val="1"/>
        <charset val="204"/>
      </rPr>
      <t>Объем образовательной программы</t>
    </r>
    <r>
      <rPr>
        <sz val="9"/>
        <color theme="1"/>
        <rFont val="Times New Roman"/>
        <family val="1"/>
        <charset val="204"/>
      </rPr>
      <t xml:space="preserve"> в академических часах</t>
    </r>
  </si>
  <si>
    <r>
      <t xml:space="preserve">Математика </t>
    </r>
    <r>
      <rPr>
        <i/>
        <sz val="8"/>
        <color theme="1"/>
        <rFont val="Times New Roman"/>
        <family val="1"/>
        <charset val="204"/>
      </rPr>
      <t>(профильная)</t>
    </r>
  </si>
  <si>
    <r>
      <t xml:space="preserve">Информатика </t>
    </r>
    <r>
      <rPr>
        <i/>
        <sz val="9"/>
        <color theme="1"/>
        <rFont val="Times New Roman"/>
        <family val="1"/>
        <charset val="204"/>
      </rPr>
      <t>(профильная)</t>
    </r>
  </si>
  <si>
    <r>
      <t xml:space="preserve">Экономика </t>
    </r>
    <r>
      <rPr>
        <i/>
        <sz val="8"/>
        <color theme="1"/>
        <rFont val="Times New Roman"/>
        <family val="1"/>
        <charset val="204"/>
      </rPr>
      <t>(профильная)</t>
    </r>
  </si>
  <si>
    <r>
      <t xml:space="preserve">Право </t>
    </r>
    <r>
      <rPr>
        <i/>
        <sz val="8"/>
        <color theme="1"/>
        <rFont val="Times New Roman"/>
        <family val="1"/>
        <charset val="204"/>
      </rPr>
      <t>(профильная)</t>
    </r>
  </si>
  <si>
    <t>-/-/-/-/ДЗ</t>
  </si>
  <si>
    <t>10ДЗ</t>
  </si>
  <si>
    <t>Государственная итоговая аттестация:                                  подготовка и защита выпускной квалификационной работы                                  с 18.05.2024 г. по 29.06.2024 г.                                      (6 недель)</t>
  </si>
  <si>
    <t>Учебной практики - 360 часов</t>
  </si>
  <si>
    <t>12Э</t>
  </si>
  <si>
    <t>38ДЗ</t>
  </si>
  <si>
    <t>17Э</t>
  </si>
  <si>
    <t>Государственная итоговая аттестация:                                  подготовка и защита выпускной квалификационной работы                                  с 19.05.2025 г. по 30.06.2025 г.                                      (6 недель)</t>
  </si>
  <si>
    <t>Государственная итоговая аттестация:                                  подготовка и защита выпускной квалификационной работы                                  с 19.05.2026 г. по 30.06.2026 г.                                      (6 недель)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</si>
</sst>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 tint="-0.14999847407452621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5">
    <xf numFmtId="0" fontId="0" fillId="0" borderId="0" xfId="0"/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0" fontId="0" fillId="0" borderId="5" xfId="0" applyBorder="1"/>
    <xf numFmtId="0" fontId="6" fillId="0" borderId="6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7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3" fillId="0" borderId="0" xfId="0" applyFont="1"/>
    <xf numFmtId="0" fontId="5" fillId="4" borderId="1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" fillId="0" borderId="0" xfId="1"/>
    <xf numFmtId="0" fontId="16" fillId="0" borderId="3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9" fillId="10" borderId="13" xfId="1" applyFont="1" applyFill="1" applyBorder="1"/>
    <xf numFmtId="0" fontId="19" fillId="10" borderId="14" xfId="1" applyFont="1" applyFill="1" applyBorder="1"/>
    <xf numFmtId="0" fontId="19" fillId="10" borderId="14" xfId="1" applyFont="1" applyFill="1" applyBorder="1" applyAlignment="1">
      <alignment horizontal="center"/>
    </xf>
    <xf numFmtId="0" fontId="19" fillId="10" borderId="14" xfId="1" applyFont="1" applyFill="1" applyBorder="1" applyAlignment="1">
      <alignment horizontal="center" vertical="center"/>
    </xf>
    <xf numFmtId="0" fontId="19" fillId="10" borderId="15" xfId="1" applyFont="1" applyFill="1" applyBorder="1" applyAlignment="1">
      <alignment horizontal="center" vertical="center"/>
    </xf>
    <xf numFmtId="0" fontId="19" fillId="11" borderId="13" xfId="1" applyFont="1" applyFill="1" applyBorder="1" applyAlignment="1">
      <alignment vertical="center"/>
    </xf>
    <xf numFmtId="0" fontId="19" fillId="11" borderId="14" xfId="1" applyFont="1" applyFill="1" applyBorder="1" applyAlignment="1">
      <alignment vertical="center" wrapText="1"/>
    </xf>
    <xf numFmtId="49" fontId="19" fillId="11" borderId="14" xfId="1" applyNumberFormat="1" applyFont="1" applyFill="1" applyBorder="1" applyAlignment="1">
      <alignment horizontal="center" vertical="center" wrapText="1"/>
    </xf>
    <xf numFmtId="0" fontId="19" fillId="11" borderId="14" xfId="1" applyFont="1" applyFill="1" applyBorder="1" applyAlignment="1">
      <alignment horizontal="center" vertical="center"/>
    </xf>
    <xf numFmtId="0" fontId="19" fillId="11" borderId="16" xfId="1" applyFont="1" applyFill="1" applyBorder="1" applyAlignment="1">
      <alignment horizontal="center" vertical="center"/>
    </xf>
    <xf numFmtId="0" fontId="19" fillId="11" borderId="13" xfId="1" applyFont="1" applyFill="1" applyBorder="1" applyAlignment="1">
      <alignment horizontal="center" vertical="center"/>
    </xf>
    <xf numFmtId="0" fontId="19" fillId="11" borderId="15" xfId="1" applyFont="1" applyFill="1" applyBorder="1" applyAlignment="1">
      <alignment horizontal="center" vertical="center"/>
    </xf>
    <xf numFmtId="0" fontId="16" fillId="0" borderId="6" xfId="1" applyFont="1" applyBorder="1" applyAlignment="1">
      <alignment vertical="center"/>
    </xf>
    <xf numFmtId="49" fontId="16" fillId="0" borderId="6" xfId="1" applyNumberFormat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3" fillId="9" borderId="17" xfId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/>
    </xf>
    <xf numFmtId="0" fontId="16" fillId="0" borderId="18" xfId="1" applyFont="1" applyFill="1" applyBorder="1" applyAlignment="1">
      <alignment horizontal="center" vertical="center"/>
    </xf>
    <xf numFmtId="0" fontId="16" fillId="11" borderId="18" xfId="1" applyFont="1" applyFill="1" applyBorder="1" applyAlignment="1">
      <alignment horizontal="center" vertical="center"/>
    </xf>
    <xf numFmtId="0" fontId="16" fillId="11" borderId="19" xfId="1" applyFont="1" applyFill="1" applyBorder="1" applyAlignment="1">
      <alignment horizontal="center" vertical="center"/>
    </xf>
    <xf numFmtId="0" fontId="16" fillId="0" borderId="5" xfId="1" applyFont="1" applyBorder="1" applyAlignment="1">
      <alignment vertical="center"/>
    </xf>
    <xf numFmtId="49" fontId="16" fillId="0" borderId="5" xfId="1" applyNumberFormat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3" fillId="9" borderId="3" xfId="1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20" xfId="1" applyFont="1" applyFill="1" applyBorder="1" applyAlignment="1">
      <alignment horizontal="center" vertical="center"/>
    </xf>
    <xf numFmtId="0" fontId="16" fillId="9" borderId="21" xfId="1" applyFont="1" applyFill="1" applyBorder="1" applyAlignment="1">
      <alignment horizontal="center" vertical="center"/>
    </xf>
    <xf numFmtId="0" fontId="16" fillId="11" borderId="20" xfId="1" applyFont="1" applyFill="1" applyBorder="1" applyAlignment="1">
      <alignment horizontal="center" vertical="center"/>
    </xf>
    <xf numFmtId="0" fontId="16" fillId="11" borderId="21" xfId="1" applyFont="1" applyFill="1" applyBorder="1" applyAlignment="1">
      <alignment horizontal="center" vertical="center"/>
    </xf>
    <xf numFmtId="0" fontId="16" fillId="0" borderId="5" xfId="1" applyFont="1" applyBorder="1" applyAlignment="1">
      <alignment vertical="center" wrapText="1"/>
    </xf>
    <xf numFmtId="49" fontId="16" fillId="0" borderId="5" xfId="1" applyNumberFormat="1" applyFont="1" applyBorder="1" applyAlignment="1">
      <alignment horizontal="center" vertical="center" wrapText="1"/>
    </xf>
    <xf numFmtId="0" fontId="16" fillId="0" borderId="2" xfId="1" applyFont="1" applyBorder="1" applyAlignment="1">
      <alignment vertical="center"/>
    </xf>
    <xf numFmtId="49" fontId="16" fillId="0" borderId="2" xfId="1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3" fillId="9" borderId="9" xfId="1" applyFont="1" applyFill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11" borderId="22" xfId="1" applyFont="1" applyFill="1" applyBorder="1" applyAlignment="1">
      <alignment horizontal="center" vertical="center"/>
    </xf>
    <xf numFmtId="0" fontId="16" fillId="9" borderId="23" xfId="1" applyFont="1" applyFill="1" applyBorder="1" applyAlignment="1">
      <alignment horizontal="center" vertical="center"/>
    </xf>
    <xf numFmtId="0" fontId="16" fillId="11" borderId="23" xfId="1" applyFont="1" applyFill="1" applyBorder="1" applyAlignment="1">
      <alignment horizontal="center" vertical="center"/>
    </xf>
    <xf numFmtId="0" fontId="19" fillId="11" borderId="25" xfId="1" applyFont="1" applyFill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5" fillId="9" borderId="3" xfId="1" applyFont="1" applyFill="1" applyBorder="1" applyAlignment="1">
      <alignment horizontal="center" vertical="center"/>
    </xf>
    <xf numFmtId="0" fontId="16" fillId="9" borderId="20" xfId="1" applyFont="1" applyFill="1" applyBorder="1" applyAlignment="1">
      <alignment horizontal="center" vertical="center"/>
    </xf>
    <xf numFmtId="0" fontId="13" fillId="0" borderId="2" xfId="1" applyFont="1" applyBorder="1" applyAlignment="1">
      <alignment vertical="center"/>
    </xf>
    <xf numFmtId="0" fontId="20" fillId="10" borderId="13" xfId="1" applyFont="1" applyFill="1" applyBorder="1" applyAlignment="1">
      <alignment vertical="center"/>
    </xf>
    <xf numFmtId="0" fontId="19" fillId="10" borderId="14" xfId="1" applyFont="1" applyFill="1" applyBorder="1" applyAlignment="1">
      <alignment vertical="center" wrapText="1"/>
    </xf>
    <xf numFmtId="49" fontId="19" fillId="10" borderId="14" xfId="1" applyNumberFormat="1" applyFont="1" applyFill="1" applyBorder="1" applyAlignment="1">
      <alignment horizontal="center" vertical="center"/>
    </xf>
    <xf numFmtId="0" fontId="19" fillId="10" borderId="16" xfId="1" applyFont="1" applyFill="1" applyBorder="1" applyAlignment="1">
      <alignment horizontal="center" vertical="center"/>
    </xf>
    <xf numFmtId="0" fontId="19" fillId="10" borderId="13" xfId="1" applyFont="1" applyFill="1" applyBorder="1" applyAlignment="1">
      <alignment horizontal="center" vertical="center"/>
    </xf>
    <xf numFmtId="0" fontId="19" fillId="10" borderId="25" xfId="1" applyFont="1" applyFill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6" fillId="11" borderId="17" xfId="1" applyFont="1" applyFill="1" applyBorder="1" applyAlignment="1">
      <alignment horizontal="center" vertical="center"/>
    </xf>
    <xf numFmtId="0" fontId="16" fillId="11" borderId="35" xfId="1" applyFont="1" applyFill="1" applyBorder="1" applyAlignment="1">
      <alignment horizontal="center" vertical="center"/>
    </xf>
    <xf numFmtId="0" fontId="16" fillId="11" borderId="3" xfId="1" applyFont="1" applyFill="1" applyBorder="1" applyAlignment="1">
      <alignment horizontal="center" vertical="center"/>
    </xf>
    <xf numFmtId="0" fontId="16" fillId="11" borderId="4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11" borderId="9" xfId="1" applyFont="1" applyFill="1" applyBorder="1" applyAlignment="1">
      <alignment horizontal="center" vertical="center"/>
    </xf>
    <xf numFmtId="0" fontId="16" fillId="11" borderId="27" xfId="1" applyFont="1" applyFill="1" applyBorder="1" applyAlignment="1">
      <alignment horizontal="center" vertical="center"/>
    </xf>
    <xf numFmtId="0" fontId="16" fillId="11" borderId="28" xfId="1" applyFont="1" applyFill="1" applyBorder="1" applyAlignment="1">
      <alignment horizontal="center" vertical="center"/>
    </xf>
    <xf numFmtId="0" fontId="16" fillId="11" borderId="11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2" xfId="1" applyFont="1" applyBorder="1" applyAlignment="1">
      <alignment vertical="center" wrapText="1"/>
    </xf>
    <xf numFmtId="0" fontId="16" fillId="9" borderId="9" xfId="1" applyFont="1" applyFill="1" applyBorder="1" applyAlignment="1">
      <alignment horizontal="center" vertical="center"/>
    </xf>
    <xf numFmtId="0" fontId="19" fillId="10" borderId="13" xfId="1" applyFont="1" applyFill="1" applyBorder="1" applyAlignment="1">
      <alignment vertical="center"/>
    </xf>
    <xf numFmtId="0" fontId="19" fillId="10" borderId="14" xfId="1" applyFont="1" applyFill="1" applyBorder="1" applyAlignment="1">
      <alignment vertical="center"/>
    </xf>
    <xf numFmtId="0" fontId="16" fillId="0" borderId="6" xfId="1" applyFont="1" applyBorder="1" applyAlignment="1">
      <alignment vertical="center" wrapText="1"/>
    </xf>
    <xf numFmtId="0" fontId="15" fillId="11" borderId="20" xfId="1" applyFont="1" applyFill="1" applyBorder="1" applyAlignment="1">
      <alignment horizontal="center" vertical="center"/>
    </xf>
    <xf numFmtId="0" fontId="13" fillId="11" borderId="21" xfId="1" applyFont="1" applyFill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6" fillId="9" borderId="3" xfId="1" applyFont="1" applyFill="1" applyBorder="1" applyAlignment="1">
      <alignment horizontal="center" vertical="center"/>
    </xf>
    <xf numFmtId="0" fontId="13" fillId="0" borderId="2" xfId="1" applyFont="1" applyBorder="1" applyAlignment="1">
      <alignment vertical="center" wrapText="1"/>
    </xf>
    <xf numFmtId="0" fontId="13" fillId="0" borderId="2" xfId="1" applyFont="1" applyBorder="1" applyAlignment="1">
      <alignment horizontal="center" vertical="center"/>
    </xf>
    <xf numFmtId="0" fontId="19" fillId="10" borderId="24" xfId="1" applyFont="1" applyFill="1" applyBorder="1" applyAlignment="1">
      <alignment horizontal="center" vertical="center"/>
    </xf>
    <xf numFmtId="0" fontId="16" fillId="12" borderId="6" xfId="1" applyFont="1" applyFill="1" applyBorder="1" applyAlignment="1">
      <alignment vertical="center"/>
    </xf>
    <xf numFmtId="0" fontId="16" fillId="12" borderId="6" xfId="1" applyFont="1" applyFill="1" applyBorder="1" applyAlignment="1">
      <alignment vertical="center" wrapText="1"/>
    </xf>
    <xf numFmtId="0" fontId="16" fillId="12" borderId="6" xfId="1" applyFont="1" applyFill="1" applyBorder="1" applyAlignment="1">
      <alignment horizontal="center" vertical="center"/>
    </xf>
    <xf numFmtId="0" fontId="16" fillId="12" borderId="17" xfId="1" applyFont="1" applyFill="1" applyBorder="1" applyAlignment="1">
      <alignment horizontal="center" vertical="center"/>
    </xf>
    <xf numFmtId="0" fontId="16" fillId="12" borderId="36" xfId="1" applyFont="1" applyFill="1" applyBorder="1" applyAlignment="1">
      <alignment horizontal="center" vertical="center"/>
    </xf>
    <xf numFmtId="0" fontId="16" fillId="12" borderId="30" xfId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21" fillId="0" borderId="5" xfId="1" applyFont="1" applyBorder="1" applyAlignment="1">
      <alignment vertical="center"/>
    </xf>
    <xf numFmtId="0" fontId="16" fillId="12" borderId="5" xfId="1" applyFont="1" applyFill="1" applyBorder="1" applyAlignment="1">
      <alignment vertical="center"/>
    </xf>
    <xf numFmtId="0" fontId="16" fillId="12" borderId="5" xfId="1" applyFont="1" applyFill="1" applyBorder="1" applyAlignment="1">
      <alignment vertical="center" wrapText="1"/>
    </xf>
    <xf numFmtId="0" fontId="16" fillId="12" borderId="5" xfId="1" applyFont="1" applyFill="1" applyBorder="1" applyAlignment="1">
      <alignment horizontal="center" vertical="center"/>
    </xf>
    <xf numFmtId="0" fontId="16" fillId="12" borderId="3" xfId="1" applyFont="1" applyFill="1" applyBorder="1" applyAlignment="1">
      <alignment horizontal="center" vertical="center"/>
    </xf>
    <xf numFmtId="0" fontId="16" fillId="12" borderId="32" xfId="1" applyFont="1" applyFill="1" applyBorder="1" applyAlignment="1">
      <alignment horizontal="center" vertical="center"/>
    </xf>
    <xf numFmtId="0" fontId="16" fillId="12" borderId="21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center" vertical="center" wrapText="1"/>
    </xf>
    <xf numFmtId="0" fontId="16" fillId="9" borderId="32" xfId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6" fillId="11" borderId="32" xfId="1" applyFont="1" applyFill="1" applyBorder="1" applyAlignment="1">
      <alignment horizontal="center" vertical="center"/>
    </xf>
    <xf numFmtId="0" fontId="16" fillId="12" borderId="20" xfId="1" applyFont="1" applyFill="1" applyBorder="1" applyAlignment="1">
      <alignment horizontal="center" vertical="center"/>
    </xf>
    <xf numFmtId="0" fontId="16" fillId="12" borderId="4" xfId="1" applyFont="1" applyFill="1" applyBorder="1" applyAlignment="1">
      <alignment horizontal="center" vertical="center"/>
    </xf>
    <xf numFmtId="0" fontId="16" fillId="13" borderId="5" xfId="1" applyFont="1" applyFill="1" applyBorder="1" applyAlignment="1">
      <alignment vertical="center"/>
    </xf>
    <xf numFmtId="0" fontId="19" fillId="13" borderId="5" xfId="1" applyFont="1" applyFill="1" applyBorder="1" applyAlignment="1">
      <alignment vertical="center"/>
    </xf>
    <xf numFmtId="0" fontId="19" fillId="13" borderId="5" xfId="1" applyFont="1" applyFill="1" applyBorder="1" applyAlignment="1">
      <alignment horizontal="center" vertical="center"/>
    </xf>
    <xf numFmtId="0" fontId="16" fillId="13" borderId="5" xfId="1" applyFont="1" applyFill="1" applyBorder="1" applyAlignment="1">
      <alignment horizontal="center" vertical="center"/>
    </xf>
    <xf numFmtId="0" fontId="16" fillId="13" borderId="3" xfId="1" applyFont="1" applyFill="1" applyBorder="1" applyAlignment="1">
      <alignment horizontal="center" vertical="center"/>
    </xf>
    <xf numFmtId="0" fontId="16" fillId="13" borderId="32" xfId="1" applyFont="1" applyFill="1" applyBorder="1" applyAlignment="1">
      <alignment horizontal="center" vertical="center"/>
    </xf>
    <xf numFmtId="0" fontId="16" fillId="13" borderId="21" xfId="1" applyFont="1" applyFill="1" applyBorder="1" applyAlignment="1">
      <alignment horizontal="center" vertical="center"/>
    </xf>
    <xf numFmtId="0" fontId="19" fillId="0" borderId="5" xfId="1" applyFont="1" applyBorder="1" applyAlignment="1">
      <alignment vertical="center"/>
    </xf>
    <xf numFmtId="0" fontId="16" fillId="0" borderId="21" xfId="1" applyFont="1" applyBorder="1" applyAlignment="1">
      <alignment horizontal="center" vertical="center"/>
    </xf>
    <xf numFmtId="0" fontId="16" fillId="13" borderId="20" xfId="1" applyFont="1" applyFill="1" applyBorder="1" applyAlignment="1">
      <alignment horizontal="center" vertical="center"/>
    </xf>
    <xf numFmtId="0" fontId="16" fillId="9" borderId="5" xfId="1" applyFont="1" applyFill="1" applyBorder="1" applyAlignment="1">
      <alignment vertical="center"/>
    </xf>
    <xf numFmtId="0" fontId="19" fillId="9" borderId="5" xfId="1" applyFont="1" applyFill="1" applyBorder="1" applyAlignment="1">
      <alignment vertical="center"/>
    </xf>
    <xf numFmtId="0" fontId="16" fillId="9" borderId="5" xfId="1" applyFont="1" applyFill="1" applyBorder="1" applyAlignment="1">
      <alignment horizontal="center" vertical="center"/>
    </xf>
    <xf numFmtId="0" fontId="16" fillId="9" borderId="3" xfId="1" applyFont="1" applyFill="1" applyBorder="1" applyAlignment="1">
      <alignment horizontal="left" vertical="center"/>
    </xf>
    <xf numFmtId="0" fontId="16" fillId="9" borderId="7" xfId="1" applyFont="1" applyFill="1" applyBorder="1" applyAlignment="1">
      <alignment horizontal="left" vertical="center"/>
    </xf>
    <xf numFmtId="0" fontId="1" fillId="0" borderId="5" xfId="1" applyBorder="1"/>
    <xf numFmtId="0" fontId="1" fillId="0" borderId="27" xfId="1" applyBorder="1"/>
    <xf numFmtId="0" fontId="16" fillId="0" borderId="28" xfId="1" applyFont="1" applyBorder="1" applyAlignment="1">
      <alignment horizontal="center" vertical="center"/>
    </xf>
    <xf numFmtId="0" fontId="1" fillId="0" borderId="28" xfId="1" applyBorder="1"/>
    <xf numFmtId="0" fontId="14" fillId="0" borderId="0" xfId="1" applyFont="1"/>
    <xf numFmtId="0" fontId="17" fillId="0" borderId="0" xfId="1" applyFont="1"/>
    <xf numFmtId="0" fontId="13" fillId="11" borderId="32" xfId="1" applyFont="1" applyFill="1" applyBorder="1" applyAlignment="1">
      <alignment horizontal="center" vertical="center"/>
    </xf>
    <xf numFmtId="0" fontId="16" fillId="11" borderId="7" xfId="1" applyFont="1" applyFill="1" applyBorder="1" applyAlignment="1">
      <alignment horizontal="center" vertical="center"/>
    </xf>
    <xf numFmtId="0" fontId="15" fillId="11" borderId="21" xfId="1" applyFont="1" applyFill="1" applyBorder="1" applyAlignment="1">
      <alignment horizontal="center" vertical="center"/>
    </xf>
    <xf numFmtId="0" fontId="13" fillId="9" borderId="20" xfId="1" applyFont="1" applyFill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6" fillId="9" borderId="7" xfId="1" applyFont="1" applyFill="1" applyBorder="1" applyAlignment="1">
      <alignment horizontal="center" vertical="center"/>
    </xf>
    <xf numFmtId="0" fontId="6" fillId="9" borderId="20" xfId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3" xfId="1" applyFont="1" applyBorder="1" applyAlignment="1">
      <alignment horizontal="left"/>
    </xf>
    <xf numFmtId="0" fontId="16" fillId="0" borderId="7" xfId="1" applyFont="1" applyBorder="1" applyAlignment="1">
      <alignment horizontal="left"/>
    </xf>
    <xf numFmtId="0" fontId="16" fillId="9" borderId="3" xfId="1" applyFont="1" applyFill="1" applyBorder="1" applyAlignment="1">
      <alignment horizontal="left" vertical="center"/>
    </xf>
    <xf numFmtId="0" fontId="16" fillId="9" borderId="7" xfId="1" applyFont="1" applyFill="1" applyBorder="1" applyAlignment="1">
      <alignment horizontal="left" vertical="center"/>
    </xf>
    <xf numFmtId="0" fontId="16" fillId="9" borderId="7" xfId="1" applyFont="1" applyFill="1" applyBorder="1" applyAlignment="1">
      <alignment horizontal="center" vertical="center"/>
    </xf>
    <xf numFmtId="0" fontId="16" fillId="9" borderId="3" xfId="1" applyFont="1" applyFill="1" applyBorder="1" applyAlignment="1">
      <alignment horizontal="left" vertical="center" wrapText="1"/>
    </xf>
    <xf numFmtId="0" fontId="16" fillId="9" borderId="7" xfId="1" applyFont="1" applyFill="1" applyBorder="1" applyAlignment="1">
      <alignment horizontal="left" vertical="center" wrapText="1"/>
    </xf>
    <xf numFmtId="0" fontId="22" fillId="9" borderId="2" xfId="1" applyFont="1" applyFill="1" applyBorder="1" applyAlignment="1">
      <alignment horizontal="left" vertical="top" wrapText="1"/>
    </xf>
    <xf numFmtId="0" fontId="22" fillId="9" borderId="8" xfId="1" applyFont="1" applyFill="1" applyBorder="1" applyAlignment="1">
      <alignment horizontal="left" vertical="top" wrapText="1"/>
    </xf>
    <xf numFmtId="0" fontId="22" fillId="9" borderId="6" xfId="1" applyFont="1" applyFill="1" applyBorder="1" applyAlignment="1">
      <alignment horizontal="left" vertical="top" wrapText="1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2" xfId="1" applyFont="1" applyFill="1" applyBorder="1" applyAlignment="1">
      <alignment horizontal="center" vertical="center" textRotation="90" wrapText="1"/>
    </xf>
    <xf numFmtId="0" fontId="16" fillId="0" borderId="8" xfId="1" applyFont="1" applyFill="1" applyBorder="1" applyAlignment="1">
      <alignment horizontal="center" vertical="center" textRotation="90" wrapText="1"/>
    </xf>
    <xf numFmtId="0" fontId="1" fillId="0" borderId="8" xfId="1" applyBorder="1"/>
    <xf numFmtId="0" fontId="1" fillId="0" borderId="12" xfId="1" applyBorder="1"/>
    <xf numFmtId="0" fontId="16" fillId="0" borderId="7" xfId="1" applyFont="1" applyBorder="1" applyAlignment="1">
      <alignment horizontal="center"/>
    </xf>
    <xf numFmtId="0" fontId="19" fillId="0" borderId="2" xfId="1" applyFont="1" applyBorder="1" applyAlignment="1">
      <alignment horizontal="center" vertical="center" textRotation="90" wrapText="1"/>
    </xf>
    <xf numFmtId="0" fontId="19" fillId="0" borderId="8" xfId="1" applyFont="1" applyBorder="1" applyAlignment="1">
      <alignment horizontal="center" vertical="center" textRotation="90" wrapText="1"/>
    </xf>
    <xf numFmtId="0" fontId="16" fillId="0" borderId="3" xfId="1" applyFont="1" applyFill="1" applyBorder="1" applyAlignment="1">
      <alignment horizontal="center" vertical="center" wrapText="1"/>
    </xf>
    <xf numFmtId="0" fontId="1" fillId="0" borderId="7" xfId="1" applyBorder="1"/>
    <xf numFmtId="0" fontId="1" fillId="0" borderId="4" xfId="1" applyBorder="1"/>
    <xf numFmtId="0" fontId="19" fillId="0" borderId="2" xfId="1" applyFont="1" applyBorder="1" applyAlignment="1">
      <alignment horizontal="center" vertical="center" textRotation="90"/>
    </xf>
    <xf numFmtId="0" fontId="19" fillId="0" borderId="8" xfId="1" applyFont="1" applyBorder="1" applyAlignment="1">
      <alignment horizontal="center" vertical="center" textRotation="90"/>
    </xf>
    <xf numFmtId="0" fontId="19" fillId="0" borderId="2" xfId="1" applyFont="1" applyFill="1" applyBorder="1" applyAlignment="1">
      <alignment horizontal="center" vertical="center" textRotation="90" wrapText="1"/>
    </xf>
    <xf numFmtId="0" fontId="19" fillId="0" borderId="8" xfId="1" applyFont="1" applyFill="1" applyBorder="1" applyAlignment="1">
      <alignment horizontal="center" vertical="center" textRotation="90" wrapText="1"/>
    </xf>
    <xf numFmtId="0" fontId="19" fillId="11" borderId="24" xfId="1" applyFont="1" applyFill="1" applyBorder="1" applyAlignment="1">
      <alignment horizontal="center" vertical="center"/>
    </xf>
    <xf numFmtId="0" fontId="19" fillId="11" borderId="25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4" fillId="0" borderId="2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6" fillId="9" borderId="19" xfId="1" applyFont="1" applyFill="1" applyBorder="1" applyAlignment="1">
      <alignment horizontal="center" vertical="center"/>
    </xf>
    <xf numFmtId="0" fontId="16" fillId="9" borderId="27" xfId="1" applyFont="1" applyFill="1" applyBorder="1" applyAlignment="1">
      <alignment horizontal="center" vertical="center"/>
    </xf>
    <xf numFmtId="0" fontId="16" fillId="9" borderId="22" xfId="1" applyFont="1" applyFill="1" applyBorder="1" applyAlignment="1">
      <alignment horizontal="center" vertical="center"/>
    </xf>
    <xf numFmtId="0" fontId="13" fillId="9" borderId="21" xfId="1" applyFont="1" applyFill="1" applyBorder="1" applyAlignment="1">
      <alignment horizontal="center" vertical="center"/>
    </xf>
    <xf numFmtId="0" fontId="6" fillId="9" borderId="21" xfId="1" applyFont="1" applyFill="1" applyBorder="1" applyAlignment="1">
      <alignment horizontal="center" vertical="center"/>
    </xf>
    <xf numFmtId="0" fontId="16" fillId="9" borderId="28" xfId="1" applyFont="1" applyFill="1" applyBorder="1" applyAlignment="1">
      <alignment horizontal="center" vertical="center"/>
    </xf>
    <xf numFmtId="0" fontId="16" fillId="9" borderId="18" xfId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14" borderId="22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3" fillId="0" borderId="27" xfId="1" applyFont="1" applyBorder="1"/>
    <xf numFmtId="0" fontId="6" fillId="0" borderId="28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showWhiteSpace="0" zoomScale="80" zoomScaleNormal="80" zoomScalePageLayoutView="70" workbookViewId="0">
      <selection activeCell="AB9" sqref="AB9"/>
    </sheetView>
  </sheetViews>
  <sheetFormatPr defaultRowHeight="15" x14ac:dyDescent="0.25"/>
  <cols>
    <col min="1" max="1" width="9.28515625" style="122" customWidth="1"/>
    <col min="2" max="2" width="35" style="122" customWidth="1"/>
    <col min="3" max="3" width="8.42578125" style="122" customWidth="1"/>
    <col min="4" max="4" width="8.28515625" style="122" bestFit="1" customWidth="1"/>
    <col min="5" max="5" width="7.85546875" style="122" customWidth="1"/>
    <col min="6" max="6" width="5.42578125" style="122" customWidth="1"/>
    <col min="7" max="7" width="10.7109375" style="122" customWidth="1"/>
    <col min="8" max="8" width="5.85546875" style="122" customWidth="1"/>
    <col min="9" max="9" width="9.140625" style="122"/>
    <col min="10" max="10" width="5.5703125" style="122" customWidth="1"/>
    <col min="11" max="11" width="5.140625" style="122" customWidth="1"/>
    <col min="12" max="12" width="5.42578125" style="122" customWidth="1"/>
    <col min="13" max="13" width="7.28515625" style="122" customWidth="1"/>
    <col min="14" max="16384" width="9.140625" style="122"/>
  </cols>
  <sheetData>
    <row r="1" spans="1:21" ht="26.25" customHeight="1" x14ac:dyDescent="0.25">
      <c r="A1" s="290" t="s">
        <v>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2" spans="1:21" ht="42" customHeight="1" x14ac:dyDescent="0.25">
      <c r="A2" s="291" t="s">
        <v>5</v>
      </c>
      <c r="B2" s="291" t="s">
        <v>6</v>
      </c>
      <c r="C2" s="293" t="s">
        <v>7</v>
      </c>
      <c r="D2" s="294"/>
      <c r="E2" s="293" t="s">
        <v>204</v>
      </c>
      <c r="F2" s="295"/>
      <c r="G2" s="295"/>
      <c r="H2" s="295"/>
      <c r="I2" s="295"/>
      <c r="J2" s="295"/>
      <c r="K2" s="295"/>
      <c r="L2" s="295"/>
      <c r="M2" s="294"/>
      <c r="N2" s="296" t="s">
        <v>9</v>
      </c>
      <c r="O2" s="297"/>
      <c r="P2" s="297"/>
      <c r="Q2" s="297"/>
      <c r="R2" s="297"/>
      <c r="S2" s="297"/>
      <c r="T2" s="297"/>
      <c r="U2" s="298"/>
    </row>
    <row r="3" spans="1:21" ht="26.25" customHeight="1" x14ac:dyDescent="0.25">
      <c r="A3" s="292"/>
      <c r="B3" s="292"/>
      <c r="C3" s="279" t="s">
        <v>10</v>
      </c>
      <c r="D3" s="279" t="s">
        <v>11</v>
      </c>
      <c r="E3" s="284" t="s">
        <v>12</v>
      </c>
      <c r="F3" s="284" t="s">
        <v>13</v>
      </c>
      <c r="G3" s="299" t="s">
        <v>14</v>
      </c>
      <c r="H3" s="300"/>
      <c r="I3" s="300"/>
      <c r="J3" s="300"/>
      <c r="K3" s="300"/>
      <c r="L3" s="301"/>
      <c r="M3" s="124"/>
      <c r="N3" s="302" t="s">
        <v>15</v>
      </c>
      <c r="O3" s="303"/>
      <c r="P3" s="302" t="s">
        <v>16</v>
      </c>
      <c r="Q3" s="303"/>
      <c r="R3" s="302" t="s">
        <v>17</v>
      </c>
      <c r="S3" s="303"/>
      <c r="T3" s="302" t="s">
        <v>18</v>
      </c>
      <c r="U3" s="303"/>
    </row>
    <row r="4" spans="1:21" ht="24.75" customHeight="1" x14ac:dyDescent="0.25">
      <c r="A4" s="292"/>
      <c r="B4" s="292"/>
      <c r="C4" s="280"/>
      <c r="D4" s="280"/>
      <c r="E4" s="285"/>
      <c r="F4" s="285"/>
      <c r="G4" s="279" t="s">
        <v>19</v>
      </c>
      <c r="H4" s="281" t="s">
        <v>20</v>
      </c>
      <c r="I4" s="282"/>
      <c r="J4" s="283"/>
      <c r="K4" s="279" t="s">
        <v>21</v>
      </c>
      <c r="L4" s="284" t="s">
        <v>22</v>
      </c>
      <c r="M4" s="286" t="s">
        <v>2</v>
      </c>
      <c r="N4" s="272"/>
      <c r="O4" s="273"/>
      <c r="P4" s="272"/>
      <c r="Q4" s="273"/>
      <c r="R4" s="272"/>
      <c r="S4" s="273"/>
      <c r="T4" s="272"/>
      <c r="U4" s="273"/>
    </row>
    <row r="5" spans="1:21" ht="15" customHeight="1" x14ac:dyDescent="0.25">
      <c r="A5" s="292"/>
      <c r="B5" s="292"/>
      <c r="C5" s="280"/>
      <c r="D5" s="280"/>
      <c r="E5" s="285"/>
      <c r="F5" s="285"/>
      <c r="G5" s="280"/>
      <c r="H5" s="274" t="s">
        <v>23</v>
      </c>
      <c r="I5" s="274" t="s">
        <v>24</v>
      </c>
      <c r="J5" s="274" t="s">
        <v>25</v>
      </c>
      <c r="K5" s="280"/>
      <c r="L5" s="285"/>
      <c r="M5" s="287"/>
      <c r="N5" s="125" t="s">
        <v>26</v>
      </c>
      <c r="O5" s="125" t="s">
        <v>27</v>
      </c>
      <c r="P5" s="125" t="s">
        <v>26</v>
      </c>
      <c r="Q5" s="125" t="s">
        <v>27</v>
      </c>
      <c r="R5" s="125" t="s">
        <v>26</v>
      </c>
      <c r="S5" s="125" t="s">
        <v>27</v>
      </c>
      <c r="T5" s="125" t="s">
        <v>26</v>
      </c>
      <c r="U5" s="125" t="s">
        <v>27</v>
      </c>
    </row>
    <row r="6" spans="1:21" x14ac:dyDescent="0.25">
      <c r="A6" s="292"/>
      <c r="B6" s="292"/>
      <c r="C6" s="280"/>
      <c r="D6" s="280"/>
      <c r="E6" s="285"/>
      <c r="F6" s="285"/>
      <c r="G6" s="280"/>
      <c r="H6" s="275"/>
      <c r="I6" s="276"/>
      <c r="J6" s="275"/>
      <c r="K6" s="280"/>
      <c r="L6" s="285"/>
      <c r="M6" s="287"/>
      <c r="N6" s="272" t="s">
        <v>28</v>
      </c>
      <c r="O6" s="278"/>
      <c r="P6" s="278"/>
      <c r="Q6" s="278"/>
      <c r="R6" s="278"/>
      <c r="S6" s="278"/>
      <c r="T6" s="278"/>
      <c r="U6" s="273"/>
    </row>
    <row r="7" spans="1:21" ht="54" customHeight="1" thickBot="1" x14ac:dyDescent="0.3">
      <c r="A7" s="292"/>
      <c r="B7" s="292"/>
      <c r="C7" s="280"/>
      <c r="D7" s="280"/>
      <c r="E7" s="285"/>
      <c r="F7" s="285"/>
      <c r="G7" s="280"/>
      <c r="H7" s="275"/>
      <c r="I7" s="277"/>
      <c r="J7" s="275"/>
      <c r="K7" s="280"/>
      <c r="L7" s="285"/>
      <c r="M7" s="287"/>
      <c r="N7" s="126">
        <v>17</v>
      </c>
      <c r="O7" s="126">
        <v>24</v>
      </c>
      <c r="P7" s="126">
        <v>17</v>
      </c>
      <c r="Q7" s="126">
        <v>24</v>
      </c>
      <c r="R7" s="126">
        <v>17</v>
      </c>
      <c r="S7" s="126">
        <v>25</v>
      </c>
      <c r="T7" s="126">
        <v>17</v>
      </c>
      <c r="U7" s="126">
        <v>24</v>
      </c>
    </row>
    <row r="8" spans="1:21" ht="15.75" thickBot="1" x14ac:dyDescent="0.3">
      <c r="A8" s="127" t="s">
        <v>29</v>
      </c>
      <c r="B8" s="128" t="s">
        <v>30</v>
      </c>
      <c r="C8" s="129" t="s">
        <v>31</v>
      </c>
      <c r="D8" s="129" t="s">
        <v>32</v>
      </c>
      <c r="E8" s="130">
        <f>SUM(E9+E18)</f>
        <v>1404</v>
      </c>
      <c r="F8" s="130">
        <f t="shared" ref="F8:U8" si="0">SUM(F9+F18)</f>
        <v>0</v>
      </c>
      <c r="G8" s="130">
        <f t="shared" si="0"/>
        <v>1404</v>
      </c>
      <c r="H8" s="130">
        <f t="shared" si="0"/>
        <v>945</v>
      </c>
      <c r="I8" s="130">
        <f>SUM(I9+I18)</f>
        <v>459</v>
      </c>
      <c r="J8" s="130"/>
      <c r="K8" s="130">
        <f t="shared" si="0"/>
        <v>0</v>
      </c>
      <c r="L8" s="130">
        <f t="shared" si="0"/>
        <v>54</v>
      </c>
      <c r="M8" s="130">
        <f t="shared" si="0"/>
        <v>18</v>
      </c>
      <c r="N8" s="130">
        <f t="shared" si="0"/>
        <v>612</v>
      </c>
      <c r="O8" s="130">
        <f t="shared" si="0"/>
        <v>792</v>
      </c>
      <c r="P8" s="130">
        <f t="shared" si="0"/>
        <v>0</v>
      </c>
      <c r="Q8" s="130">
        <f t="shared" si="0"/>
        <v>0</v>
      </c>
      <c r="R8" s="130">
        <f t="shared" si="0"/>
        <v>0</v>
      </c>
      <c r="S8" s="130">
        <f t="shared" si="0"/>
        <v>0</v>
      </c>
      <c r="T8" s="130">
        <f t="shared" si="0"/>
        <v>0</v>
      </c>
      <c r="U8" s="131">
        <f t="shared" si="0"/>
        <v>0</v>
      </c>
    </row>
    <row r="9" spans="1:21" ht="24.75" thickBot="1" x14ac:dyDescent="0.3">
      <c r="A9" s="132" t="s">
        <v>34</v>
      </c>
      <c r="B9" s="133" t="s">
        <v>35</v>
      </c>
      <c r="C9" s="134" t="s">
        <v>36</v>
      </c>
      <c r="D9" s="134" t="s">
        <v>37</v>
      </c>
      <c r="E9" s="135">
        <f>SUM(E10:E17)</f>
        <v>886</v>
      </c>
      <c r="F9" s="135">
        <f>SUM(F10:F17)</f>
        <v>0</v>
      </c>
      <c r="G9" s="135">
        <f>SUM(G10:G17)</f>
        <v>886</v>
      </c>
      <c r="H9" s="135">
        <f>SUM(H10:H17)</f>
        <v>567</v>
      </c>
      <c r="I9" s="136">
        <f>SUM(I10:I17)</f>
        <v>319</v>
      </c>
      <c r="J9" s="136"/>
      <c r="K9" s="136">
        <f t="shared" ref="K9:U9" si="1">SUM(K10:K17)</f>
        <v>0</v>
      </c>
      <c r="L9" s="136">
        <f t="shared" si="1"/>
        <v>38</v>
      </c>
      <c r="M9" s="136">
        <f t="shared" si="1"/>
        <v>12</v>
      </c>
      <c r="N9" s="137">
        <f t="shared" si="1"/>
        <v>336</v>
      </c>
      <c r="O9" s="138">
        <f t="shared" si="1"/>
        <v>550</v>
      </c>
      <c r="P9" s="137">
        <f t="shared" si="1"/>
        <v>0</v>
      </c>
      <c r="Q9" s="138">
        <f t="shared" si="1"/>
        <v>0</v>
      </c>
      <c r="R9" s="137">
        <f t="shared" si="1"/>
        <v>0</v>
      </c>
      <c r="S9" s="138">
        <f t="shared" si="1"/>
        <v>0</v>
      </c>
      <c r="T9" s="137">
        <f t="shared" si="1"/>
        <v>0</v>
      </c>
      <c r="U9" s="138">
        <f t="shared" si="1"/>
        <v>0</v>
      </c>
    </row>
    <row r="10" spans="1:21" x14ac:dyDescent="0.25">
      <c r="A10" s="139" t="s">
        <v>38</v>
      </c>
      <c r="B10" s="139" t="s">
        <v>39</v>
      </c>
      <c r="C10" s="140"/>
      <c r="D10" s="140" t="s">
        <v>40</v>
      </c>
      <c r="E10" s="214">
        <f>SUM(G10)</f>
        <v>78</v>
      </c>
      <c r="F10" s="214">
        <v>0</v>
      </c>
      <c r="G10" s="214">
        <f>SUM(N10:U10)</f>
        <v>78</v>
      </c>
      <c r="H10" s="214">
        <v>59</v>
      </c>
      <c r="I10" s="142">
        <v>19</v>
      </c>
      <c r="J10" s="143"/>
      <c r="K10" s="143"/>
      <c r="L10" s="143">
        <v>16</v>
      </c>
      <c r="M10" s="144">
        <v>6</v>
      </c>
      <c r="N10" s="145">
        <v>34</v>
      </c>
      <c r="O10" s="350">
        <v>44</v>
      </c>
      <c r="P10" s="146"/>
      <c r="Q10" s="147"/>
      <c r="R10" s="146"/>
      <c r="S10" s="147"/>
      <c r="T10" s="146"/>
      <c r="U10" s="147"/>
    </row>
    <row r="11" spans="1:21" x14ac:dyDescent="0.25">
      <c r="A11" s="148" t="s">
        <v>41</v>
      </c>
      <c r="B11" s="148" t="s">
        <v>42</v>
      </c>
      <c r="C11" s="149" t="s">
        <v>43</v>
      </c>
      <c r="D11" s="149"/>
      <c r="E11" s="150">
        <f t="shared" ref="E11:E17" si="2">SUM(G11+L11+M11)</f>
        <v>117</v>
      </c>
      <c r="F11" s="150">
        <v>0</v>
      </c>
      <c r="G11" s="150">
        <f t="shared" ref="G11:G17" si="3">SUM(N11:U11)</f>
        <v>117</v>
      </c>
      <c r="H11" s="150">
        <v>98</v>
      </c>
      <c r="I11" s="151">
        <v>19</v>
      </c>
      <c r="J11" s="152"/>
      <c r="K11" s="152"/>
      <c r="L11" s="152"/>
      <c r="M11" s="153"/>
      <c r="N11" s="154">
        <v>50</v>
      </c>
      <c r="O11" s="155">
        <v>67</v>
      </c>
      <c r="P11" s="156"/>
      <c r="Q11" s="157"/>
      <c r="R11" s="156"/>
      <c r="S11" s="157"/>
      <c r="T11" s="156"/>
      <c r="U11" s="157"/>
    </row>
    <row r="12" spans="1:21" x14ac:dyDescent="0.25">
      <c r="A12" s="148" t="s">
        <v>44</v>
      </c>
      <c r="B12" s="148" t="s">
        <v>45</v>
      </c>
      <c r="C12" s="149" t="s">
        <v>43</v>
      </c>
      <c r="D12" s="149"/>
      <c r="E12" s="150">
        <f t="shared" si="2"/>
        <v>117</v>
      </c>
      <c r="F12" s="150">
        <v>0</v>
      </c>
      <c r="G12" s="150">
        <f t="shared" si="3"/>
        <v>117</v>
      </c>
      <c r="H12" s="150">
        <v>0</v>
      </c>
      <c r="I12" s="151">
        <v>117</v>
      </c>
      <c r="J12" s="152"/>
      <c r="K12" s="152"/>
      <c r="L12" s="152"/>
      <c r="M12" s="153"/>
      <c r="N12" s="154">
        <v>50</v>
      </c>
      <c r="O12" s="155">
        <v>67</v>
      </c>
      <c r="P12" s="156"/>
      <c r="Q12" s="157"/>
      <c r="R12" s="156"/>
      <c r="S12" s="157"/>
      <c r="T12" s="156"/>
      <c r="U12" s="157"/>
    </row>
    <row r="13" spans="1:21" x14ac:dyDescent="0.25">
      <c r="A13" s="148" t="s">
        <v>46</v>
      </c>
      <c r="B13" s="158" t="s">
        <v>205</v>
      </c>
      <c r="C13" s="159"/>
      <c r="D13" s="140" t="s">
        <v>40</v>
      </c>
      <c r="E13" s="150">
        <f>SUM(G13)</f>
        <v>234</v>
      </c>
      <c r="F13" s="150">
        <v>0</v>
      </c>
      <c r="G13" s="150">
        <f t="shared" si="3"/>
        <v>234</v>
      </c>
      <c r="H13" s="150">
        <v>223</v>
      </c>
      <c r="I13" s="151">
        <v>11</v>
      </c>
      <c r="J13" s="152"/>
      <c r="K13" s="152"/>
      <c r="L13" s="152">
        <v>22</v>
      </c>
      <c r="M13" s="153">
        <v>6</v>
      </c>
      <c r="N13" s="154">
        <v>100</v>
      </c>
      <c r="O13" s="155">
        <v>134</v>
      </c>
      <c r="P13" s="156"/>
      <c r="Q13" s="157"/>
      <c r="R13" s="156"/>
      <c r="S13" s="157"/>
      <c r="T13" s="156"/>
      <c r="U13" s="157"/>
    </row>
    <row r="14" spans="1:21" x14ac:dyDescent="0.25">
      <c r="A14" s="148" t="s">
        <v>48</v>
      </c>
      <c r="B14" s="148" t="s">
        <v>49</v>
      </c>
      <c r="C14" s="149" t="s">
        <v>43</v>
      </c>
      <c r="D14" s="149"/>
      <c r="E14" s="150">
        <f t="shared" si="2"/>
        <v>117</v>
      </c>
      <c r="F14" s="150">
        <v>0</v>
      </c>
      <c r="G14" s="150">
        <f t="shared" si="3"/>
        <v>117</v>
      </c>
      <c r="H14" s="150">
        <v>115</v>
      </c>
      <c r="I14" s="151">
        <v>2</v>
      </c>
      <c r="J14" s="152"/>
      <c r="K14" s="152"/>
      <c r="L14" s="152"/>
      <c r="M14" s="153"/>
      <c r="N14" s="154">
        <v>34</v>
      </c>
      <c r="O14" s="155">
        <v>83</v>
      </c>
      <c r="P14" s="156"/>
      <c r="Q14" s="157"/>
      <c r="R14" s="156"/>
      <c r="S14" s="157"/>
      <c r="T14" s="156"/>
      <c r="U14" s="157"/>
    </row>
    <row r="15" spans="1:21" x14ac:dyDescent="0.25">
      <c r="A15" s="148" t="s">
        <v>50</v>
      </c>
      <c r="B15" s="148" t="s">
        <v>51</v>
      </c>
      <c r="C15" s="149" t="s">
        <v>43</v>
      </c>
      <c r="D15" s="149"/>
      <c r="E15" s="150">
        <f t="shared" si="2"/>
        <v>117</v>
      </c>
      <c r="F15" s="150">
        <v>0</v>
      </c>
      <c r="G15" s="150">
        <f t="shared" si="3"/>
        <v>117</v>
      </c>
      <c r="H15" s="150">
        <v>4</v>
      </c>
      <c r="I15" s="151">
        <v>113</v>
      </c>
      <c r="J15" s="152"/>
      <c r="K15" s="152"/>
      <c r="L15" s="152"/>
      <c r="M15" s="153"/>
      <c r="N15" s="154">
        <v>34</v>
      </c>
      <c r="O15" s="155">
        <v>83</v>
      </c>
      <c r="P15" s="156"/>
      <c r="Q15" s="157"/>
      <c r="R15" s="156"/>
      <c r="S15" s="157"/>
      <c r="T15" s="156"/>
      <c r="U15" s="157"/>
    </row>
    <row r="16" spans="1:21" x14ac:dyDescent="0.25">
      <c r="A16" s="148" t="s">
        <v>52</v>
      </c>
      <c r="B16" s="148" t="s">
        <v>53</v>
      </c>
      <c r="C16" s="149" t="s">
        <v>43</v>
      </c>
      <c r="D16" s="149"/>
      <c r="E16" s="150">
        <f t="shared" si="2"/>
        <v>70</v>
      </c>
      <c r="F16" s="150">
        <v>0</v>
      </c>
      <c r="G16" s="150">
        <f t="shared" si="3"/>
        <v>70</v>
      </c>
      <c r="H16" s="150">
        <v>50</v>
      </c>
      <c r="I16" s="151">
        <v>20</v>
      </c>
      <c r="J16" s="152"/>
      <c r="K16" s="152"/>
      <c r="L16" s="152"/>
      <c r="M16" s="153"/>
      <c r="N16" s="172">
        <v>34</v>
      </c>
      <c r="O16" s="155">
        <v>36</v>
      </c>
      <c r="P16" s="156"/>
      <c r="Q16" s="157"/>
      <c r="R16" s="156"/>
      <c r="S16" s="157"/>
      <c r="T16" s="156"/>
      <c r="U16" s="157"/>
    </row>
    <row r="17" spans="1:21" ht="15.75" thickBot="1" x14ac:dyDescent="0.3">
      <c r="A17" s="160" t="s">
        <v>55</v>
      </c>
      <c r="B17" s="160" t="s">
        <v>56</v>
      </c>
      <c r="C17" s="161" t="s">
        <v>54</v>
      </c>
      <c r="D17" s="161"/>
      <c r="E17" s="213">
        <f t="shared" si="2"/>
        <v>36</v>
      </c>
      <c r="F17" s="213">
        <v>0</v>
      </c>
      <c r="G17" s="213">
        <f t="shared" si="3"/>
        <v>36</v>
      </c>
      <c r="H17" s="213">
        <v>18</v>
      </c>
      <c r="I17" s="163">
        <v>18</v>
      </c>
      <c r="J17" s="164"/>
      <c r="K17" s="164"/>
      <c r="L17" s="164"/>
      <c r="M17" s="165"/>
      <c r="N17" s="166"/>
      <c r="O17" s="167">
        <v>36</v>
      </c>
      <c r="P17" s="166"/>
      <c r="Q17" s="168"/>
      <c r="R17" s="166"/>
      <c r="S17" s="168"/>
      <c r="T17" s="166"/>
      <c r="U17" s="168"/>
    </row>
    <row r="18" spans="1:21" ht="15.75" thickBot="1" x14ac:dyDescent="0.3">
      <c r="A18" s="288" t="s">
        <v>57</v>
      </c>
      <c r="B18" s="289"/>
      <c r="C18" s="169" t="s">
        <v>58</v>
      </c>
      <c r="D18" s="169" t="s">
        <v>59</v>
      </c>
      <c r="E18" s="135">
        <f t="shared" ref="E18:U18" si="4">SUM(E19:E28)</f>
        <v>518</v>
      </c>
      <c r="F18" s="135">
        <f t="shared" si="4"/>
        <v>0</v>
      </c>
      <c r="G18" s="135">
        <f t="shared" si="4"/>
        <v>518</v>
      </c>
      <c r="H18" s="135">
        <f t="shared" si="4"/>
        <v>378</v>
      </c>
      <c r="I18" s="136">
        <f t="shared" si="4"/>
        <v>140</v>
      </c>
      <c r="J18" s="136"/>
      <c r="K18" s="136">
        <f t="shared" si="4"/>
        <v>0</v>
      </c>
      <c r="L18" s="136">
        <f t="shared" si="4"/>
        <v>16</v>
      </c>
      <c r="M18" s="136">
        <f t="shared" si="4"/>
        <v>6</v>
      </c>
      <c r="N18" s="137">
        <f t="shared" si="4"/>
        <v>276</v>
      </c>
      <c r="O18" s="138">
        <f t="shared" si="4"/>
        <v>242</v>
      </c>
      <c r="P18" s="137">
        <f t="shared" si="4"/>
        <v>0</v>
      </c>
      <c r="Q18" s="138">
        <f t="shared" si="4"/>
        <v>0</v>
      </c>
      <c r="R18" s="137">
        <f t="shared" si="4"/>
        <v>0</v>
      </c>
      <c r="S18" s="138">
        <f t="shared" si="4"/>
        <v>0</v>
      </c>
      <c r="T18" s="137">
        <f t="shared" si="4"/>
        <v>0</v>
      </c>
      <c r="U18" s="138">
        <f t="shared" si="4"/>
        <v>0</v>
      </c>
    </row>
    <row r="19" spans="1:21" x14ac:dyDescent="0.25">
      <c r="A19" s="139" t="s">
        <v>60</v>
      </c>
      <c r="B19" s="139" t="s">
        <v>206</v>
      </c>
      <c r="C19" s="149" t="s">
        <v>43</v>
      </c>
      <c r="D19" s="140"/>
      <c r="E19" s="214">
        <f t="shared" ref="E19:E28" si="5">SUM(G19+L19+M19)</f>
        <v>100</v>
      </c>
      <c r="F19" s="214">
        <v>0</v>
      </c>
      <c r="G19" s="214">
        <f>SUM(N19:U19)</f>
        <v>100</v>
      </c>
      <c r="H19" s="214">
        <v>34</v>
      </c>
      <c r="I19" s="142">
        <v>66</v>
      </c>
      <c r="J19" s="143"/>
      <c r="K19" s="143"/>
      <c r="L19" s="143"/>
      <c r="M19" s="144"/>
      <c r="N19" s="145">
        <v>50</v>
      </c>
      <c r="O19" s="350">
        <v>50</v>
      </c>
      <c r="P19" s="146"/>
      <c r="Q19" s="147"/>
      <c r="R19" s="146"/>
      <c r="S19" s="147"/>
      <c r="T19" s="146"/>
      <c r="U19" s="147"/>
    </row>
    <row r="20" spans="1:21" x14ac:dyDescent="0.25">
      <c r="A20" s="148" t="s">
        <v>62</v>
      </c>
      <c r="B20" s="148" t="s">
        <v>63</v>
      </c>
      <c r="C20" s="149" t="s">
        <v>43</v>
      </c>
      <c r="D20" s="150"/>
      <c r="E20" s="150">
        <f t="shared" si="5"/>
        <v>78</v>
      </c>
      <c r="F20" s="150">
        <v>0</v>
      </c>
      <c r="G20" s="150">
        <f t="shared" ref="G20:G27" si="6">SUM(N20:U20)</f>
        <v>78</v>
      </c>
      <c r="H20" s="150">
        <v>58</v>
      </c>
      <c r="I20" s="151">
        <v>20</v>
      </c>
      <c r="J20" s="152"/>
      <c r="K20" s="152"/>
      <c r="L20" s="152"/>
      <c r="M20" s="153"/>
      <c r="N20" s="154">
        <v>34</v>
      </c>
      <c r="O20" s="155">
        <v>44</v>
      </c>
      <c r="P20" s="156"/>
      <c r="Q20" s="157"/>
      <c r="R20" s="156"/>
      <c r="S20" s="157"/>
      <c r="T20" s="156"/>
      <c r="U20" s="157"/>
    </row>
    <row r="21" spans="1:21" x14ac:dyDescent="0.25">
      <c r="A21" s="148" t="s">
        <v>64</v>
      </c>
      <c r="B21" s="148" t="s">
        <v>207</v>
      </c>
      <c r="C21" s="149" t="s">
        <v>43</v>
      </c>
      <c r="D21" s="149"/>
      <c r="E21" s="150">
        <f t="shared" si="5"/>
        <v>72</v>
      </c>
      <c r="F21" s="150">
        <v>0</v>
      </c>
      <c r="G21" s="150">
        <f t="shared" si="6"/>
        <v>72</v>
      </c>
      <c r="H21" s="150">
        <v>60</v>
      </c>
      <c r="I21" s="151">
        <v>12</v>
      </c>
      <c r="J21" s="152"/>
      <c r="K21" s="152"/>
      <c r="L21" s="152"/>
      <c r="M21" s="153"/>
      <c r="N21" s="154">
        <v>34</v>
      </c>
      <c r="O21" s="155">
        <v>38</v>
      </c>
      <c r="P21" s="156"/>
      <c r="Q21" s="157"/>
      <c r="R21" s="156"/>
      <c r="S21" s="157"/>
      <c r="T21" s="156"/>
      <c r="U21" s="157"/>
    </row>
    <row r="22" spans="1:21" x14ac:dyDescent="0.25">
      <c r="A22" s="148" t="s">
        <v>66</v>
      </c>
      <c r="B22" s="148" t="s">
        <v>208</v>
      </c>
      <c r="C22" s="149"/>
      <c r="D22" s="140" t="s">
        <v>40</v>
      </c>
      <c r="E22" s="150">
        <f>SUM(G22)</f>
        <v>85</v>
      </c>
      <c r="F22" s="150">
        <v>0</v>
      </c>
      <c r="G22" s="150">
        <f t="shared" si="6"/>
        <v>85</v>
      </c>
      <c r="H22" s="150">
        <v>73</v>
      </c>
      <c r="I22" s="151">
        <v>12</v>
      </c>
      <c r="J22" s="152"/>
      <c r="K22" s="152"/>
      <c r="L22" s="152">
        <v>16</v>
      </c>
      <c r="M22" s="153">
        <v>6</v>
      </c>
      <c r="N22" s="154">
        <v>50</v>
      </c>
      <c r="O22" s="155">
        <v>35</v>
      </c>
      <c r="P22" s="156"/>
      <c r="Q22" s="157"/>
      <c r="R22" s="156"/>
      <c r="S22" s="157"/>
      <c r="T22" s="156"/>
      <c r="U22" s="157"/>
    </row>
    <row r="23" spans="1:21" x14ac:dyDescent="0.25">
      <c r="A23" s="170" t="s">
        <v>68</v>
      </c>
      <c r="B23" s="148" t="s">
        <v>69</v>
      </c>
      <c r="C23" s="150"/>
      <c r="D23" s="149"/>
      <c r="E23" s="150"/>
      <c r="F23" s="150"/>
      <c r="G23" s="150"/>
      <c r="H23" s="150"/>
      <c r="I23" s="171"/>
      <c r="J23" s="152"/>
      <c r="K23" s="152"/>
      <c r="L23" s="152"/>
      <c r="M23" s="153"/>
      <c r="N23" s="156"/>
      <c r="O23" s="157"/>
      <c r="P23" s="156"/>
      <c r="Q23" s="157"/>
      <c r="R23" s="156"/>
      <c r="S23" s="157"/>
      <c r="T23" s="156"/>
      <c r="U23" s="157"/>
    </row>
    <row r="24" spans="1:21" x14ac:dyDescent="0.25">
      <c r="A24" s="170" t="s">
        <v>70</v>
      </c>
      <c r="B24" s="148" t="s">
        <v>71</v>
      </c>
      <c r="C24" s="149"/>
      <c r="D24" s="150"/>
      <c r="E24" s="150">
        <f t="shared" si="5"/>
        <v>36</v>
      </c>
      <c r="F24" s="150">
        <v>0</v>
      </c>
      <c r="G24" s="150">
        <f t="shared" si="6"/>
        <v>36</v>
      </c>
      <c r="H24" s="150">
        <v>31</v>
      </c>
      <c r="I24" s="151">
        <v>5</v>
      </c>
      <c r="J24" s="152"/>
      <c r="K24" s="152"/>
      <c r="L24" s="152"/>
      <c r="M24" s="153"/>
      <c r="N24" s="154">
        <v>36</v>
      </c>
      <c r="O24" s="157"/>
      <c r="P24" s="156"/>
      <c r="Q24" s="157"/>
      <c r="R24" s="156"/>
      <c r="S24" s="157"/>
      <c r="T24" s="156"/>
      <c r="U24" s="157"/>
    </row>
    <row r="25" spans="1:21" x14ac:dyDescent="0.25">
      <c r="A25" s="170" t="s">
        <v>72</v>
      </c>
      <c r="B25" s="148" t="s">
        <v>73</v>
      </c>
      <c r="C25" s="149"/>
      <c r="D25" s="150"/>
      <c r="E25" s="150">
        <f t="shared" si="5"/>
        <v>36</v>
      </c>
      <c r="F25" s="150">
        <v>0</v>
      </c>
      <c r="G25" s="150">
        <f t="shared" si="6"/>
        <v>36</v>
      </c>
      <c r="H25" s="150">
        <v>31</v>
      </c>
      <c r="I25" s="151">
        <v>5</v>
      </c>
      <c r="J25" s="152"/>
      <c r="K25" s="152"/>
      <c r="L25" s="152"/>
      <c r="M25" s="153"/>
      <c r="N25" s="156"/>
      <c r="O25" s="155">
        <v>36</v>
      </c>
      <c r="P25" s="156"/>
      <c r="Q25" s="157"/>
      <c r="R25" s="156"/>
      <c r="S25" s="157"/>
      <c r="T25" s="156"/>
      <c r="U25" s="157"/>
    </row>
    <row r="26" spans="1:21" x14ac:dyDescent="0.25">
      <c r="A26" s="170" t="s">
        <v>74</v>
      </c>
      <c r="B26" s="148" t="s">
        <v>75</v>
      </c>
      <c r="C26" s="149"/>
      <c r="D26" s="150"/>
      <c r="E26" s="150">
        <f t="shared" si="5"/>
        <v>36</v>
      </c>
      <c r="F26" s="150">
        <v>0</v>
      </c>
      <c r="G26" s="150">
        <f t="shared" si="6"/>
        <v>36</v>
      </c>
      <c r="H26" s="150">
        <v>28</v>
      </c>
      <c r="I26" s="151">
        <v>8</v>
      </c>
      <c r="J26" s="152"/>
      <c r="K26" s="152"/>
      <c r="L26" s="152"/>
      <c r="M26" s="153"/>
      <c r="N26" s="154">
        <v>36</v>
      </c>
      <c r="O26" s="157"/>
      <c r="P26" s="156"/>
      <c r="Q26" s="157"/>
      <c r="R26" s="156"/>
      <c r="S26" s="157"/>
      <c r="T26" s="156"/>
      <c r="U26" s="157"/>
    </row>
    <row r="27" spans="1:21" x14ac:dyDescent="0.25">
      <c r="A27" s="170" t="s">
        <v>76</v>
      </c>
      <c r="B27" s="148" t="s">
        <v>77</v>
      </c>
      <c r="C27" s="149" t="s">
        <v>54</v>
      </c>
      <c r="D27" s="150"/>
      <c r="E27" s="150">
        <f t="shared" si="5"/>
        <v>36</v>
      </c>
      <c r="F27" s="150">
        <v>0</v>
      </c>
      <c r="G27" s="150">
        <f t="shared" si="6"/>
        <v>36</v>
      </c>
      <c r="H27" s="150">
        <v>29</v>
      </c>
      <c r="I27" s="151">
        <v>7</v>
      </c>
      <c r="J27" s="152"/>
      <c r="K27" s="152"/>
      <c r="L27" s="152"/>
      <c r="M27" s="153"/>
      <c r="N27" s="172">
        <v>36</v>
      </c>
      <c r="O27" s="157"/>
      <c r="P27" s="156"/>
      <c r="Q27" s="157"/>
      <c r="R27" s="156"/>
      <c r="S27" s="157"/>
      <c r="T27" s="156"/>
      <c r="U27" s="157"/>
    </row>
    <row r="28" spans="1:21" ht="15.75" thickBot="1" x14ac:dyDescent="0.3">
      <c r="A28" s="173" t="s">
        <v>78</v>
      </c>
      <c r="B28" s="160" t="s">
        <v>79</v>
      </c>
      <c r="C28" s="149" t="s">
        <v>54</v>
      </c>
      <c r="D28" s="213"/>
      <c r="E28" s="213">
        <f t="shared" si="5"/>
        <v>39</v>
      </c>
      <c r="F28" s="213">
        <v>0</v>
      </c>
      <c r="G28" s="213">
        <f>SUM(N28:U28)</f>
        <v>39</v>
      </c>
      <c r="H28" s="213">
        <v>34</v>
      </c>
      <c r="I28" s="163">
        <v>5</v>
      </c>
      <c r="J28" s="164"/>
      <c r="K28" s="164"/>
      <c r="L28" s="164"/>
      <c r="M28" s="165"/>
      <c r="N28" s="166"/>
      <c r="O28" s="167">
        <v>39</v>
      </c>
      <c r="P28" s="166"/>
      <c r="Q28" s="168"/>
      <c r="R28" s="166"/>
      <c r="S28" s="168"/>
      <c r="T28" s="166"/>
      <c r="U28" s="168"/>
    </row>
    <row r="29" spans="1:21" ht="24.75" thickBot="1" x14ac:dyDescent="0.3">
      <c r="A29" s="174" t="s">
        <v>80</v>
      </c>
      <c r="B29" s="175" t="s">
        <v>81</v>
      </c>
      <c r="C29" s="176" t="s">
        <v>58</v>
      </c>
      <c r="D29" s="130"/>
      <c r="E29" s="130">
        <f>SUM(E30:E34)</f>
        <v>514</v>
      </c>
      <c r="F29" s="130">
        <f t="shared" ref="F29:U29" si="7">SUM(F30:F34)</f>
        <v>78</v>
      </c>
      <c r="G29" s="130">
        <f>SUM(G30:G34)</f>
        <v>436</v>
      </c>
      <c r="H29" s="130">
        <f t="shared" si="7"/>
        <v>108</v>
      </c>
      <c r="I29" s="130">
        <f t="shared" si="7"/>
        <v>328</v>
      </c>
      <c r="J29" s="130"/>
      <c r="K29" s="130">
        <f t="shared" si="7"/>
        <v>0</v>
      </c>
      <c r="L29" s="130">
        <f t="shared" si="7"/>
        <v>0</v>
      </c>
      <c r="M29" s="130">
        <f t="shared" si="7"/>
        <v>0</v>
      </c>
      <c r="N29" s="130">
        <f t="shared" si="7"/>
        <v>0</v>
      </c>
      <c r="O29" s="177">
        <f t="shared" si="7"/>
        <v>0</v>
      </c>
      <c r="P29" s="178">
        <f t="shared" si="7"/>
        <v>110</v>
      </c>
      <c r="Q29" s="131">
        <f t="shared" si="7"/>
        <v>106</v>
      </c>
      <c r="R29" s="179">
        <f t="shared" si="7"/>
        <v>90</v>
      </c>
      <c r="S29" s="177">
        <f t="shared" si="7"/>
        <v>60</v>
      </c>
      <c r="T29" s="178">
        <f t="shared" si="7"/>
        <v>124</v>
      </c>
      <c r="U29" s="131">
        <f t="shared" si="7"/>
        <v>24</v>
      </c>
    </row>
    <row r="30" spans="1:21" x14ac:dyDescent="0.25">
      <c r="A30" s="180" t="s">
        <v>82</v>
      </c>
      <c r="B30" s="139" t="s">
        <v>83</v>
      </c>
      <c r="C30" s="140" t="s">
        <v>54</v>
      </c>
      <c r="D30" s="214"/>
      <c r="E30" s="214">
        <f>SUM(F30:G30)</f>
        <v>42</v>
      </c>
      <c r="F30" s="214">
        <v>6</v>
      </c>
      <c r="G30" s="214">
        <v>36</v>
      </c>
      <c r="H30" s="214">
        <v>36</v>
      </c>
      <c r="I30" s="143">
        <v>0</v>
      </c>
      <c r="J30" s="143"/>
      <c r="K30" s="143"/>
      <c r="L30" s="143"/>
      <c r="M30" s="144"/>
      <c r="N30" s="146"/>
      <c r="O30" s="181"/>
      <c r="P30" s="146"/>
      <c r="Q30" s="350">
        <v>42</v>
      </c>
      <c r="R30" s="182"/>
      <c r="S30" s="181"/>
      <c r="T30" s="146"/>
      <c r="U30" s="147"/>
    </row>
    <row r="31" spans="1:21" x14ac:dyDescent="0.25">
      <c r="A31" s="170" t="s">
        <v>84</v>
      </c>
      <c r="B31" s="148" t="s">
        <v>49</v>
      </c>
      <c r="C31" s="149" t="s">
        <v>54</v>
      </c>
      <c r="D31" s="150"/>
      <c r="E31" s="150">
        <f t="shared" ref="E31:E34" si="8">SUM(F31:G31)</f>
        <v>42</v>
      </c>
      <c r="F31" s="150">
        <v>6</v>
      </c>
      <c r="G31" s="150">
        <v>36</v>
      </c>
      <c r="H31" s="150">
        <v>36</v>
      </c>
      <c r="I31" s="152">
        <v>0</v>
      </c>
      <c r="J31" s="152"/>
      <c r="K31" s="152"/>
      <c r="L31" s="152"/>
      <c r="M31" s="153"/>
      <c r="N31" s="156"/>
      <c r="O31" s="183"/>
      <c r="P31" s="172">
        <v>42</v>
      </c>
      <c r="Q31" s="157"/>
      <c r="R31" s="184"/>
      <c r="S31" s="183"/>
      <c r="T31" s="156"/>
      <c r="U31" s="157"/>
    </row>
    <row r="32" spans="1:21" ht="24" x14ac:dyDescent="0.25">
      <c r="A32" s="170" t="s">
        <v>85</v>
      </c>
      <c r="B32" s="158" t="s">
        <v>86</v>
      </c>
      <c r="C32" s="149" t="s">
        <v>209</v>
      </c>
      <c r="D32" s="150"/>
      <c r="E32" s="150">
        <f t="shared" si="8"/>
        <v>194</v>
      </c>
      <c r="F32" s="150">
        <v>30</v>
      </c>
      <c r="G32" s="150">
        <v>164</v>
      </c>
      <c r="H32" s="150">
        <v>0</v>
      </c>
      <c r="I32" s="152">
        <v>164</v>
      </c>
      <c r="J32" s="152"/>
      <c r="K32" s="152"/>
      <c r="L32" s="152"/>
      <c r="M32" s="153"/>
      <c r="N32" s="156"/>
      <c r="O32" s="183"/>
      <c r="P32" s="154">
        <v>34</v>
      </c>
      <c r="Q32" s="185">
        <v>30</v>
      </c>
      <c r="R32" s="186">
        <v>50</v>
      </c>
      <c r="S32" s="152">
        <v>34</v>
      </c>
      <c r="T32" s="172">
        <v>46</v>
      </c>
      <c r="U32" s="157"/>
    </row>
    <row r="33" spans="1:21" x14ac:dyDescent="0.25">
      <c r="A33" s="170" t="s">
        <v>88</v>
      </c>
      <c r="B33" s="148" t="s">
        <v>51</v>
      </c>
      <c r="C33" s="149" t="s">
        <v>87</v>
      </c>
      <c r="D33" s="150"/>
      <c r="E33" s="150">
        <f t="shared" si="8"/>
        <v>194</v>
      </c>
      <c r="F33" s="150">
        <v>30</v>
      </c>
      <c r="G33" s="150">
        <v>164</v>
      </c>
      <c r="H33" s="150">
        <v>0</v>
      </c>
      <c r="I33" s="152">
        <v>164</v>
      </c>
      <c r="J33" s="152"/>
      <c r="K33" s="152"/>
      <c r="L33" s="152"/>
      <c r="M33" s="153"/>
      <c r="N33" s="156"/>
      <c r="O33" s="183"/>
      <c r="P33" s="154">
        <v>34</v>
      </c>
      <c r="Q33" s="185">
        <v>34</v>
      </c>
      <c r="R33" s="186">
        <v>40</v>
      </c>
      <c r="S33" s="152">
        <v>26</v>
      </c>
      <c r="T33" s="187">
        <v>36</v>
      </c>
      <c r="U33" s="155">
        <v>24</v>
      </c>
    </row>
    <row r="34" spans="1:21" ht="15.75" thickBot="1" x14ac:dyDescent="0.3">
      <c r="A34" s="173" t="s">
        <v>89</v>
      </c>
      <c r="B34" s="160" t="s">
        <v>90</v>
      </c>
      <c r="C34" s="161" t="s">
        <v>54</v>
      </c>
      <c r="D34" s="213"/>
      <c r="E34" s="213">
        <f t="shared" si="8"/>
        <v>42</v>
      </c>
      <c r="F34" s="213">
        <v>6</v>
      </c>
      <c r="G34" s="213">
        <v>36</v>
      </c>
      <c r="H34" s="213">
        <v>36</v>
      </c>
      <c r="I34" s="164">
        <v>0</v>
      </c>
      <c r="J34" s="164"/>
      <c r="K34" s="164"/>
      <c r="L34" s="164"/>
      <c r="M34" s="165"/>
      <c r="N34" s="166"/>
      <c r="O34" s="188"/>
      <c r="P34" s="189"/>
      <c r="Q34" s="190"/>
      <c r="R34" s="191"/>
      <c r="S34" s="188"/>
      <c r="T34" s="351">
        <v>42</v>
      </c>
      <c r="U34" s="190"/>
    </row>
    <row r="35" spans="1:21" ht="24.75" thickBot="1" x14ac:dyDescent="0.3">
      <c r="A35" s="174" t="s">
        <v>91</v>
      </c>
      <c r="B35" s="175" t="s">
        <v>92</v>
      </c>
      <c r="C35" s="176" t="s">
        <v>93</v>
      </c>
      <c r="D35" s="130"/>
      <c r="E35" s="130">
        <f>SUM(E36:E37)</f>
        <v>210</v>
      </c>
      <c r="F35" s="130">
        <f>SUM(F36:F37)</f>
        <v>30</v>
      </c>
      <c r="G35" s="130">
        <f>SUM(G36:G37)</f>
        <v>180</v>
      </c>
      <c r="H35" s="130">
        <f t="shared" ref="H35:U35" si="9">SUM(H36:H37)</f>
        <v>141</v>
      </c>
      <c r="I35" s="130">
        <f t="shared" si="9"/>
        <v>39</v>
      </c>
      <c r="J35" s="130"/>
      <c r="K35" s="130">
        <f t="shared" si="9"/>
        <v>0</v>
      </c>
      <c r="L35" s="130">
        <f t="shared" si="9"/>
        <v>0</v>
      </c>
      <c r="M35" s="130">
        <f t="shared" si="9"/>
        <v>0</v>
      </c>
      <c r="N35" s="130">
        <f t="shared" si="9"/>
        <v>0</v>
      </c>
      <c r="O35" s="130">
        <f t="shared" si="9"/>
        <v>0</v>
      </c>
      <c r="P35" s="130">
        <f t="shared" si="9"/>
        <v>34</v>
      </c>
      <c r="Q35" s="130">
        <f t="shared" si="9"/>
        <v>50</v>
      </c>
      <c r="R35" s="130">
        <f t="shared" si="9"/>
        <v>92</v>
      </c>
      <c r="S35" s="130">
        <f t="shared" si="9"/>
        <v>34</v>
      </c>
      <c r="T35" s="130">
        <f t="shared" si="9"/>
        <v>0</v>
      </c>
      <c r="U35" s="130">
        <f t="shared" si="9"/>
        <v>0</v>
      </c>
    </row>
    <row r="36" spans="1:21" x14ac:dyDescent="0.25">
      <c r="A36" s="180" t="s">
        <v>94</v>
      </c>
      <c r="B36" s="139" t="s">
        <v>73</v>
      </c>
      <c r="C36" s="140" t="s">
        <v>95</v>
      </c>
      <c r="D36" s="214"/>
      <c r="E36" s="214">
        <f>SUM(F36:G36)</f>
        <v>168</v>
      </c>
      <c r="F36" s="214">
        <v>24</v>
      </c>
      <c r="G36" s="214">
        <v>144</v>
      </c>
      <c r="H36" s="214">
        <v>111</v>
      </c>
      <c r="I36" s="143">
        <v>33</v>
      </c>
      <c r="J36" s="143"/>
      <c r="K36" s="143"/>
      <c r="L36" s="143"/>
      <c r="M36" s="144"/>
      <c r="N36" s="146"/>
      <c r="O36" s="147"/>
      <c r="P36" s="145">
        <v>34</v>
      </c>
      <c r="Q36" s="192">
        <v>50</v>
      </c>
      <c r="R36" s="193">
        <v>50</v>
      </c>
      <c r="S36" s="350">
        <v>34</v>
      </c>
      <c r="T36" s="146"/>
      <c r="U36" s="147"/>
    </row>
    <row r="37" spans="1:21" ht="15.75" thickBot="1" x14ac:dyDescent="0.3">
      <c r="A37" s="173" t="s">
        <v>96</v>
      </c>
      <c r="B37" s="194" t="s">
        <v>97</v>
      </c>
      <c r="C37" s="161" t="s">
        <v>54</v>
      </c>
      <c r="D37" s="213"/>
      <c r="E37" s="213">
        <f>SUM(F37:G37)</f>
        <v>42</v>
      </c>
      <c r="F37" s="213">
        <v>6</v>
      </c>
      <c r="G37" s="213">
        <v>36</v>
      </c>
      <c r="H37" s="213">
        <v>30</v>
      </c>
      <c r="I37" s="195">
        <v>6</v>
      </c>
      <c r="J37" s="164"/>
      <c r="K37" s="164"/>
      <c r="L37" s="164"/>
      <c r="M37" s="165"/>
      <c r="N37" s="166"/>
      <c r="O37" s="168"/>
      <c r="P37" s="166"/>
      <c r="Q37" s="168"/>
      <c r="R37" s="352">
        <v>42</v>
      </c>
      <c r="S37" s="168"/>
      <c r="T37" s="166"/>
      <c r="U37" s="168"/>
    </row>
    <row r="38" spans="1:21" ht="15.75" thickBot="1" x14ac:dyDescent="0.3">
      <c r="A38" s="196" t="s">
        <v>98</v>
      </c>
      <c r="B38" s="197" t="s">
        <v>99</v>
      </c>
      <c r="C38" s="130" t="s">
        <v>210</v>
      </c>
      <c r="D38" s="130" t="s">
        <v>37</v>
      </c>
      <c r="E38" s="130">
        <f>SUM(E39:E50)</f>
        <v>936</v>
      </c>
      <c r="F38" s="130">
        <f>SUM(F39:F50)</f>
        <v>140</v>
      </c>
      <c r="G38" s="130">
        <f>SUM(G39:G50)</f>
        <v>796</v>
      </c>
      <c r="H38" s="130">
        <f>SUM(H39:H50)</f>
        <v>438</v>
      </c>
      <c r="I38" s="177">
        <f>SUM(I39:I50)</f>
        <v>358</v>
      </c>
      <c r="J38" s="177"/>
      <c r="K38" s="177"/>
      <c r="L38" s="177">
        <f t="shared" ref="L38:U38" si="10">SUM(L39:L50)</f>
        <v>12</v>
      </c>
      <c r="M38" s="177">
        <f t="shared" si="10"/>
        <v>12</v>
      </c>
      <c r="N38" s="178">
        <f t="shared" si="10"/>
        <v>0</v>
      </c>
      <c r="O38" s="131">
        <f t="shared" si="10"/>
        <v>0</v>
      </c>
      <c r="P38" s="177">
        <f t="shared" si="10"/>
        <v>170</v>
      </c>
      <c r="Q38" s="131">
        <f t="shared" si="10"/>
        <v>282</v>
      </c>
      <c r="R38" s="177">
        <f t="shared" si="10"/>
        <v>186</v>
      </c>
      <c r="S38" s="131">
        <f t="shared" si="10"/>
        <v>118</v>
      </c>
      <c r="T38" s="177">
        <f t="shared" si="10"/>
        <v>108</v>
      </c>
      <c r="U38" s="131">
        <f t="shared" si="10"/>
        <v>78</v>
      </c>
    </row>
    <row r="39" spans="1:21" ht="24" x14ac:dyDescent="0.25">
      <c r="A39" s="139" t="s">
        <v>101</v>
      </c>
      <c r="B39" s="198" t="s">
        <v>102</v>
      </c>
      <c r="C39" s="140" t="s">
        <v>43</v>
      </c>
      <c r="D39" s="198"/>
      <c r="E39" s="214">
        <f>SUM(F39:G39)</f>
        <v>80</v>
      </c>
      <c r="F39" s="214">
        <v>12</v>
      </c>
      <c r="G39" s="214">
        <v>68</v>
      </c>
      <c r="H39" s="214">
        <v>36</v>
      </c>
      <c r="I39" s="143">
        <v>32</v>
      </c>
      <c r="J39" s="143"/>
      <c r="K39" s="143"/>
      <c r="L39" s="143"/>
      <c r="M39" s="144"/>
      <c r="N39" s="146"/>
      <c r="O39" s="147"/>
      <c r="P39" s="145">
        <v>34</v>
      </c>
      <c r="Q39" s="350">
        <v>46</v>
      </c>
      <c r="R39" s="146"/>
      <c r="S39" s="147"/>
      <c r="T39" s="146"/>
      <c r="U39" s="147"/>
    </row>
    <row r="40" spans="1:21" ht="24" x14ac:dyDescent="0.25">
      <c r="A40" s="148" t="s">
        <v>103</v>
      </c>
      <c r="B40" s="158" t="s">
        <v>104</v>
      </c>
      <c r="C40" s="140" t="s">
        <v>43</v>
      </c>
      <c r="D40" s="158"/>
      <c r="E40" s="150">
        <f t="shared" ref="E40:E50" si="11">SUM(F40:G40)</f>
        <v>114</v>
      </c>
      <c r="F40" s="150">
        <v>18</v>
      </c>
      <c r="G40" s="150">
        <v>96</v>
      </c>
      <c r="H40" s="150">
        <v>62</v>
      </c>
      <c r="I40" s="152">
        <v>34</v>
      </c>
      <c r="J40" s="152"/>
      <c r="K40" s="152"/>
      <c r="L40" s="152"/>
      <c r="M40" s="153"/>
      <c r="N40" s="156"/>
      <c r="O40" s="157"/>
      <c r="P40" s="156"/>
      <c r="Q40" s="253"/>
      <c r="R40" s="254">
        <v>50</v>
      </c>
      <c r="S40" s="353">
        <v>64</v>
      </c>
      <c r="T40" s="156"/>
      <c r="U40" s="157"/>
    </row>
    <row r="41" spans="1:21" x14ac:dyDescent="0.25">
      <c r="A41" s="148" t="s">
        <v>105</v>
      </c>
      <c r="B41" s="158" t="s">
        <v>106</v>
      </c>
      <c r="C41" s="140" t="s">
        <v>43</v>
      </c>
      <c r="D41" s="149"/>
      <c r="E41" s="150">
        <f t="shared" si="11"/>
        <v>76</v>
      </c>
      <c r="F41" s="150">
        <v>12</v>
      </c>
      <c r="G41" s="150">
        <v>64</v>
      </c>
      <c r="H41" s="150">
        <v>36</v>
      </c>
      <c r="I41" s="152">
        <v>28</v>
      </c>
      <c r="J41" s="152"/>
      <c r="K41" s="152"/>
      <c r="L41" s="152"/>
      <c r="M41" s="153"/>
      <c r="N41" s="199"/>
      <c r="O41" s="200"/>
      <c r="P41" s="154">
        <v>34</v>
      </c>
      <c r="Q41" s="155">
        <v>42</v>
      </c>
      <c r="R41" s="156"/>
      <c r="S41" s="157"/>
      <c r="T41" s="156"/>
      <c r="U41" s="157"/>
    </row>
    <row r="42" spans="1:21" x14ac:dyDescent="0.25">
      <c r="A42" s="148" t="s">
        <v>107</v>
      </c>
      <c r="B42" s="158" t="s">
        <v>108</v>
      </c>
      <c r="C42" s="140" t="s">
        <v>54</v>
      </c>
      <c r="D42" s="158"/>
      <c r="E42" s="150">
        <f t="shared" si="11"/>
        <v>76</v>
      </c>
      <c r="F42" s="150">
        <v>12</v>
      </c>
      <c r="G42" s="150">
        <v>64</v>
      </c>
      <c r="H42" s="150">
        <v>30</v>
      </c>
      <c r="I42" s="152">
        <v>34</v>
      </c>
      <c r="J42" s="152"/>
      <c r="K42" s="152"/>
      <c r="L42" s="152"/>
      <c r="M42" s="153"/>
      <c r="N42" s="156"/>
      <c r="O42" s="157"/>
      <c r="P42" s="156"/>
      <c r="Q42" s="157"/>
      <c r="R42" s="172">
        <v>76</v>
      </c>
      <c r="S42" s="157"/>
      <c r="T42" s="156"/>
      <c r="U42" s="157"/>
    </row>
    <row r="43" spans="1:21" ht="24" x14ac:dyDescent="0.25">
      <c r="A43" s="148" t="s">
        <v>109</v>
      </c>
      <c r="B43" s="158" t="s">
        <v>110</v>
      </c>
      <c r="C43" s="149"/>
      <c r="D43" s="140" t="s">
        <v>40</v>
      </c>
      <c r="E43" s="150">
        <f t="shared" si="11"/>
        <v>114</v>
      </c>
      <c r="F43" s="150">
        <v>18</v>
      </c>
      <c r="G43" s="150">
        <v>96</v>
      </c>
      <c r="H43" s="150">
        <v>54</v>
      </c>
      <c r="I43" s="152">
        <v>42</v>
      </c>
      <c r="J43" s="152"/>
      <c r="K43" s="152"/>
      <c r="L43" s="226">
        <v>6</v>
      </c>
      <c r="M43" s="257">
        <v>6</v>
      </c>
      <c r="N43" s="156"/>
      <c r="O43" s="157"/>
      <c r="P43" s="254">
        <v>34</v>
      </c>
      <c r="Q43" s="353">
        <v>80</v>
      </c>
      <c r="R43" s="156"/>
      <c r="S43" s="200"/>
      <c r="T43" s="156"/>
      <c r="U43" s="157"/>
    </row>
    <row r="44" spans="1:21" ht="24" x14ac:dyDescent="0.25">
      <c r="A44" s="148" t="s">
        <v>112</v>
      </c>
      <c r="B44" s="158" t="s">
        <v>113</v>
      </c>
      <c r="C44" s="149"/>
      <c r="D44" s="149" t="s">
        <v>178</v>
      </c>
      <c r="E44" s="150">
        <f t="shared" si="11"/>
        <v>58</v>
      </c>
      <c r="F44" s="150">
        <v>10</v>
      </c>
      <c r="G44" s="150">
        <v>48</v>
      </c>
      <c r="H44" s="150">
        <v>40</v>
      </c>
      <c r="I44" s="203">
        <v>8</v>
      </c>
      <c r="J44" s="152"/>
      <c r="K44" s="152"/>
      <c r="L44" s="152">
        <v>6</v>
      </c>
      <c r="M44" s="153">
        <v>6</v>
      </c>
      <c r="N44" s="156"/>
      <c r="O44" s="157"/>
      <c r="P44" s="156"/>
      <c r="Q44" s="157"/>
      <c r="R44" s="156"/>
      <c r="S44" s="157"/>
      <c r="T44" s="172">
        <v>58</v>
      </c>
      <c r="U44" s="157"/>
    </row>
    <row r="45" spans="1:21" ht="24" x14ac:dyDescent="0.25">
      <c r="A45" s="148" t="s">
        <v>114</v>
      </c>
      <c r="B45" s="158" t="s">
        <v>115</v>
      </c>
      <c r="C45" s="140" t="s">
        <v>43</v>
      </c>
      <c r="D45" s="149"/>
      <c r="E45" s="150">
        <f t="shared" si="11"/>
        <v>114</v>
      </c>
      <c r="F45" s="150">
        <v>18</v>
      </c>
      <c r="G45" s="150">
        <v>96</v>
      </c>
      <c r="H45" s="150">
        <v>24</v>
      </c>
      <c r="I45" s="203">
        <v>72</v>
      </c>
      <c r="J45" s="152"/>
      <c r="K45" s="152"/>
      <c r="L45" s="201"/>
      <c r="M45" s="202"/>
      <c r="N45" s="156"/>
      <c r="O45" s="157"/>
      <c r="P45" s="156"/>
      <c r="Q45" s="157"/>
      <c r="R45" s="154">
        <v>60</v>
      </c>
      <c r="S45" s="155">
        <v>54</v>
      </c>
      <c r="T45" s="156"/>
      <c r="U45" s="157"/>
    </row>
    <row r="46" spans="1:21" x14ac:dyDescent="0.25">
      <c r="A46" s="148" t="s">
        <v>116</v>
      </c>
      <c r="B46" s="148" t="s">
        <v>117</v>
      </c>
      <c r="C46" s="140" t="s">
        <v>43</v>
      </c>
      <c r="D46" s="148"/>
      <c r="E46" s="150">
        <f t="shared" si="11"/>
        <v>60</v>
      </c>
      <c r="F46" s="150">
        <v>10</v>
      </c>
      <c r="G46" s="150">
        <v>50</v>
      </c>
      <c r="H46" s="150">
        <v>40</v>
      </c>
      <c r="I46" s="203">
        <v>10</v>
      </c>
      <c r="J46" s="152"/>
      <c r="K46" s="152"/>
      <c r="L46" s="152"/>
      <c r="M46" s="153"/>
      <c r="N46" s="156"/>
      <c r="O46" s="157"/>
      <c r="P46" s="154">
        <v>34</v>
      </c>
      <c r="Q46" s="155">
        <v>26</v>
      </c>
      <c r="R46" s="156"/>
      <c r="S46" s="157"/>
      <c r="T46" s="156"/>
      <c r="U46" s="157"/>
    </row>
    <row r="47" spans="1:21" x14ac:dyDescent="0.25">
      <c r="A47" s="148" t="s">
        <v>118</v>
      </c>
      <c r="B47" s="148" t="s">
        <v>119</v>
      </c>
      <c r="C47" s="140" t="s">
        <v>43</v>
      </c>
      <c r="D47" s="148"/>
      <c r="E47" s="150">
        <f t="shared" si="11"/>
        <v>80</v>
      </c>
      <c r="F47" s="150">
        <v>12</v>
      </c>
      <c r="G47" s="150">
        <v>68</v>
      </c>
      <c r="H47" s="150">
        <v>20</v>
      </c>
      <c r="I47" s="203">
        <v>48</v>
      </c>
      <c r="J47" s="152"/>
      <c r="K47" s="152"/>
      <c r="L47" s="152"/>
      <c r="M47" s="153"/>
      <c r="N47" s="156"/>
      <c r="O47" s="157"/>
      <c r="P47" s="154">
        <v>34</v>
      </c>
      <c r="Q47" s="155">
        <v>46</v>
      </c>
      <c r="R47" s="156"/>
      <c r="S47" s="157"/>
      <c r="T47" s="156"/>
      <c r="U47" s="157"/>
    </row>
    <row r="48" spans="1:21" ht="24" x14ac:dyDescent="0.25">
      <c r="A48" s="148" t="s">
        <v>120</v>
      </c>
      <c r="B48" s="158" t="s">
        <v>121</v>
      </c>
      <c r="C48" s="140" t="s">
        <v>43</v>
      </c>
      <c r="D48" s="150"/>
      <c r="E48" s="150">
        <f t="shared" si="11"/>
        <v>86</v>
      </c>
      <c r="F48" s="150">
        <v>12</v>
      </c>
      <c r="G48" s="150">
        <v>74</v>
      </c>
      <c r="H48" s="150">
        <v>56</v>
      </c>
      <c r="I48" s="203">
        <v>18</v>
      </c>
      <c r="J48" s="152"/>
      <c r="K48" s="152"/>
      <c r="L48" s="152"/>
      <c r="M48" s="153"/>
      <c r="N48" s="156"/>
      <c r="O48" s="157"/>
      <c r="P48" s="156"/>
      <c r="Q48" s="157"/>
      <c r="R48" s="156"/>
      <c r="S48" s="157"/>
      <c r="T48" s="172">
        <v>50</v>
      </c>
      <c r="U48" s="155">
        <v>36</v>
      </c>
    </row>
    <row r="49" spans="1:21" ht="24" x14ac:dyDescent="0.25">
      <c r="A49" s="160" t="s">
        <v>122</v>
      </c>
      <c r="B49" s="194" t="s">
        <v>123</v>
      </c>
      <c r="C49" s="213" t="s">
        <v>54</v>
      </c>
      <c r="D49" s="213"/>
      <c r="E49" s="213">
        <f t="shared" si="11"/>
        <v>42</v>
      </c>
      <c r="F49" s="213">
        <v>6</v>
      </c>
      <c r="G49" s="213">
        <v>36</v>
      </c>
      <c r="H49" s="213">
        <v>20</v>
      </c>
      <c r="I49" s="195">
        <v>16</v>
      </c>
      <c r="J49" s="164"/>
      <c r="K49" s="164"/>
      <c r="L49" s="164"/>
      <c r="M49" s="165"/>
      <c r="N49" s="166"/>
      <c r="O49" s="168"/>
      <c r="P49" s="166"/>
      <c r="Q49" s="168"/>
      <c r="R49" s="166"/>
      <c r="S49" s="168"/>
      <c r="T49" s="166"/>
      <c r="U49" s="167">
        <v>42</v>
      </c>
    </row>
    <row r="50" spans="1:21" ht="15.75" thickBot="1" x14ac:dyDescent="0.3">
      <c r="A50" s="160" t="s">
        <v>124</v>
      </c>
      <c r="B50" s="204" t="s">
        <v>125</v>
      </c>
      <c r="C50" s="205" t="s">
        <v>54</v>
      </c>
      <c r="D50" s="205"/>
      <c r="E50" s="205">
        <f t="shared" si="11"/>
        <v>36</v>
      </c>
      <c r="F50" s="205"/>
      <c r="G50" s="205">
        <v>36</v>
      </c>
      <c r="H50" s="205">
        <v>20</v>
      </c>
      <c r="I50" s="163">
        <v>16</v>
      </c>
      <c r="J50" s="164"/>
      <c r="K50" s="164"/>
      <c r="L50" s="164"/>
      <c r="M50" s="165"/>
      <c r="N50" s="166"/>
      <c r="O50" s="168"/>
      <c r="P50" s="166"/>
      <c r="Q50" s="167">
        <v>42</v>
      </c>
      <c r="R50" s="166"/>
      <c r="S50" s="168"/>
      <c r="T50" s="166"/>
      <c r="U50" s="168"/>
    </row>
    <row r="51" spans="1:21" ht="15.75" thickBot="1" x14ac:dyDescent="0.3">
      <c r="A51" s="196" t="s">
        <v>126</v>
      </c>
      <c r="B51" s="197" t="s">
        <v>127</v>
      </c>
      <c r="C51" s="130" t="s">
        <v>210</v>
      </c>
      <c r="D51" s="130" t="s">
        <v>213</v>
      </c>
      <c r="E51" s="130">
        <f>SUM(E52+E58+E64+E70+E76+E82+E86)</f>
        <v>2258</v>
      </c>
      <c r="F51" s="130">
        <f t="shared" ref="F51:M51" si="12">SUM(F52+F58+F64+F70+F76+F82+F86)</f>
        <v>158</v>
      </c>
      <c r="G51" s="130">
        <f t="shared" si="12"/>
        <v>876</v>
      </c>
      <c r="H51" s="130">
        <f t="shared" si="12"/>
        <v>486</v>
      </c>
      <c r="I51" s="130">
        <f t="shared" si="12"/>
        <v>374</v>
      </c>
      <c r="J51" s="130">
        <f t="shared" si="12"/>
        <v>32</v>
      </c>
      <c r="K51" s="130">
        <f t="shared" si="12"/>
        <v>1224</v>
      </c>
      <c r="L51" s="130">
        <f t="shared" si="12"/>
        <v>42</v>
      </c>
      <c r="M51" s="177">
        <f t="shared" si="12"/>
        <v>114</v>
      </c>
      <c r="N51" s="206">
        <f>SUM(N52+N58+N64+N70+N76+N82+N86)</f>
        <v>0</v>
      </c>
      <c r="O51" s="131">
        <f t="shared" ref="O51:U51" si="13">SUM(O52+O58+O64+O70+O76+O82+O86)</f>
        <v>0</v>
      </c>
      <c r="P51" s="206">
        <f t="shared" si="13"/>
        <v>298</v>
      </c>
      <c r="Q51" s="131">
        <f t="shared" si="13"/>
        <v>378</v>
      </c>
      <c r="R51" s="206">
        <f t="shared" si="13"/>
        <v>220</v>
      </c>
      <c r="S51" s="131">
        <f t="shared" si="13"/>
        <v>652</v>
      </c>
      <c r="T51" s="206">
        <f t="shared" si="13"/>
        <v>350</v>
      </c>
      <c r="U51" s="131">
        <f t="shared" si="13"/>
        <v>360</v>
      </c>
    </row>
    <row r="52" spans="1:21" ht="48" x14ac:dyDescent="0.25">
      <c r="A52" s="207" t="s">
        <v>130</v>
      </c>
      <c r="B52" s="208" t="s">
        <v>131</v>
      </c>
      <c r="C52" s="209" t="s">
        <v>175</v>
      </c>
      <c r="D52" s="209" t="s">
        <v>37</v>
      </c>
      <c r="E52" s="209">
        <f>SUM(E53:E56)</f>
        <v>234</v>
      </c>
      <c r="F52" s="209">
        <f>SUM(F53:F56)</f>
        <v>16</v>
      </c>
      <c r="G52" s="209">
        <f t="shared" ref="G52:H52" si="14">SUM(G53:G56)</f>
        <v>74</v>
      </c>
      <c r="H52" s="209">
        <f t="shared" si="14"/>
        <v>48</v>
      </c>
      <c r="I52" s="210">
        <f>SUM(I53:I56)</f>
        <v>26</v>
      </c>
      <c r="J52" s="210">
        <f>SUM(J53:J56)</f>
        <v>0</v>
      </c>
      <c r="K52" s="210">
        <f>SUM(K53:K56)</f>
        <v>144</v>
      </c>
      <c r="L52" s="210">
        <v>6</v>
      </c>
      <c r="M52" s="210">
        <v>18</v>
      </c>
      <c r="N52" s="211">
        <f>SUM(N53:N57)</f>
        <v>0</v>
      </c>
      <c r="O52" s="212">
        <f t="shared" ref="O52:U52" si="15">SUM(O53:O57)</f>
        <v>0</v>
      </c>
      <c r="P52" s="211">
        <f t="shared" si="15"/>
        <v>0</v>
      </c>
      <c r="Q52" s="212">
        <f t="shared" si="15"/>
        <v>234</v>
      </c>
      <c r="R52" s="211">
        <f t="shared" si="15"/>
        <v>0</v>
      </c>
      <c r="S52" s="212">
        <f t="shared" si="15"/>
        <v>0</v>
      </c>
      <c r="T52" s="211">
        <f t="shared" si="15"/>
        <v>0</v>
      </c>
      <c r="U52" s="212">
        <f t="shared" si="15"/>
        <v>0</v>
      </c>
    </row>
    <row r="53" spans="1:21" ht="36" x14ac:dyDescent="0.25">
      <c r="A53" s="148" t="s">
        <v>132</v>
      </c>
      <c r="B53" s="158" t="s">
        <v>133</v>
      </c>
      <c r="C53" s="150"/>
      <c r="D53" s="260" t="s">
        <v>134</v>
      </c>
      <c r="E53" s="150">
        <f>SUM(F53+G53)</f>
        <v>38</v>
      </c>
      <c r="F53" s="150">
        <v>6</v>
      </c>
      <c r="G53" s="150">
        <v>32</v>
      </c>
      <c r="H53" s="150">
        <v>24</v>
      </c>
      <c r="I53" s="152">
        <v>8</v>
      </c>
      <c r="J53" s="152"/>
      <c r="K53" s="152"/>
      <c r="L53" s="152"/>
      <c r="M53" s="153"/>
      <c r="N53" s="156"/>
      <c r="O53" s="157"/>
      <c r="P53" s="156"/>
      <c r="Q53" s="155">
        <v>38</v>
      </c>
      <c r="R53" s="156"/>
      <c r="S53" s="157"/>
      <c r="T53" s="156"/>
      <c r="U53" s="157"/>
    </row>
    <row r="54" spans="1:21" ht="24" x14ac:dyDescent="0.25">
      <c r="A54" s="148" t="s">
        <v>135</v>
      </c>
      <c r="B54" s="158" t="s">
        <v>136</v>
      </c>
      <c r="C54" s="150"/>
      <c r="D54" s="261"/>
      <c r="E54" s="150">
        <f>SUM(F54+G54)</f>
        <v>52</v>
      </c>
      <c r="F54" s="150">
        <v>10</v>
      </c>
      <c r="G54" s="215">
        <v>42</v>
      </c>
      <c r="H54" s="150">
        <v>24</v>
      </c>
      <c r="I54" s="152">
        <v>18</v>
      </c>
      <c r="J54" s="152"/>
      <c r="K54" s="152"/>
      <c r="L54" s="152">
        <v>6</v>
      </c>
      <c r="M54" s="153">
        <v>6</v>
      </c>
      <c r="N54" s="156"/>
      <c r="O54" s="157"/>
      <c r="P54" s="156"/>
      <c r="Q54" s="155">
        <v>52</v>
      </c>
      <c r="R54" s="156"/>
      <c r="S54" s="157"/>
      <c r="T54" s="156"/>
      <c r="U54" s="157"/>
    </row>
    <row r="55" spans="1:21" x14ac:dyDescent="0.25">
      <c r="A55" s="148" t="s">
        <v>137</v>
      </c>
      <c r="B55" s="158" t="s">
        <v>0</v>
      </c>
      <c r="C55" s="149" t="s">
        <v>54</v>
      </c>
      <c r="D55" s="150"/>
      <c r="E55" s="150">
        <f>SUM(N55:U55)</f>
        <v>72</v>
      </c>
      <c r="F55" s="150"/>
      <c r="G55" s="150"/>
      <c r="H55" s="150"/>
      <c r="I55" s="152"/>
      <c r="J55" s="152"/>
      <c r="K55" s="152">
        <f>SUM(N55:U55)</f>
        <v>72</v>
      </c>
      <c r="L55" s="152"/>
      <c r="M55" s="153"/>
      <c r="N55" s="156"/>
      <c r="O55" s="157"/>
      <c r="P55" s="156"/>
      <c r="Q55" s="155">
        <v>72</v>
      </c>
      <c r="R55" s="156"/>
      <c r="S55" s="157"/>
      <c r="T55" s="156"/>
      <c r="U55" s="157"/>
    </row>
    <row r="56" spans="1:21" x14ac:dyDescent="0.25">
      <c r="A56" s="148" t="s">
        <v>138</v>
      </c>
      <c r="B56" s="158" t="s">
        <v>1</v>
      </c>
      <c r="C56" s="140"/>
      <c r="D56" s="150"/>
      <c r="E56" s="150">
        <f>SUM(N56:U56)</f>
        <v>72</v>
      </c>
      <c r="F56" s="150"/>
      <c r="G56" s="150"/>
      <c r="H56" s="150"/>
      <c r="I56" s="152"/>
      <c r="J56" s="152"/>
      <c r="K56" s="152">
        <f>SUM(N56:U56)</f>
        <v>72</v>
      </c>
      <c r="L56" s="152"/>
      <c r="M56" s="153"/>
      <c r="N56" s="156"/>
      <c r="O56" s="157"/>
      <c r="P56" s="156"/>
      <c r="Q56" s="155">
        <v>72</v>
      </c>
      <c r="R56" s="156"/>
      <c r="S56" s="157"/>
      <c r="T56" s="156"/>
      <c r="U56" s="157"/>
    </row>
    <row r="57" spans="1:21" x14ac:dyDescent="0.25">
      <c r="A57" s="148"/>
      <c r="B57" s="216" t="s">
        <v>139</v>
      </c>
      <c r="C57" s="150"/>
      <c r="D57" s="150" t="s">
        <v>140</v>
      </c>
      <c r="E57" s="150"/>
      <c r="F57" s="150"/>
      <c r="G57" s="150"/>
      <c r="H57" s="150"/>
      <c r="I57" s="152"/>
      <c r="J57" s="152"/>
      <c r="K57" s="152"/>
      <c r="L57" s="152"/>
      <c r="M57" s="153">
        <v>12</v>
      </c>
      <c r="N57" s="156"/>
      <c r="O57" s="157"/>
      <c r="P57" s="156"/>
      <c r="Q57" s="155"/>
      <c r="R57" s="156"/>
      <c r="S57" s="157"/>
      <c r="T57" s="156"/>
      <c r="U57" s="157"/>
    </row>
    <row r="58" spans="1:21" ht="72" x14ac:dyDescent="0.25">
      <c r="A58" s="217" t="s">
        <v>141</v>
      </c>
      <c r="B58" s="218" t="s">
        <v>142</v>
      </c>
      <c r="C58" s="219" t="s">
        <v>175</v>
      </c>
      <c r="D58" s="219" t="s">
        <v>37</v>
      </c>
      <c r="E58" s="219">
        <f>SUM(E59:E62)</f>
        <v>400</v>
      </c>
      <c r="F58" s="219">
        <f>SUM(F59:F62)</f>
        <v>30</v>
      </c>
      <c r="G58" s="219">
        <f t="shared" ref="G58:H58" si="16">SUM(G59:G62)</f>
        <v>154</v>
      </c>
      <c r="H58" s="219">
        <f t="shared" si="16"/>
        <v>84</v>
      </c>
      <c r="I58" s="220">
        <f>SUM(I59:I62)</f>
        <v>70</v>
      </c>
      <c r="J58" s="220">
        <f>SUM(J59:J62)</f>
        <v>16</v>
      </c>
      <c r="K58" s="220">
        <f>SUM(K59:K62)</f>
        <v>216</v>
      </c>
      <c r="L58" s="220">
        <v>6</v>
      </c>
      <c r="M58" s="220">
        <v>18</v>
      </c>
      <c r="N58" s="221">
        <f>SUM(N59:N63)</f>
        <v>0</v>
      </c>
      <c r="O58" s="222">
        <f t="shared" ref="O58:U58" si="17">SUM(O59:O63)</f>
        <v>0</v>
      </c>
      <c r="P58" s="221">
        <f t="shared" si="17"/>
        <v>0</v>
      </c>
      <c r="Q58" s="222">
        <f t="shared" si="17"/>
        <v>0</v>
      </c>
      <c r="R58" s="221">
        <f t="shared" si="17"/>
        <v>0</v>
      </c>
      <c r="S58" s="222">
        <f t="shared" si="17"/>
        <v>400</v>
      </c>
      <c r="T58" s="221">
        <f t="shared" si="17"/>
        <v>0</v>
      </c>
      <c r="U58" s="222">
        <f t="shared" si="17"/>
        <v>0</v>
      </c>
    </row>
    <row r="59" spans="1:21" ht="48" x14ac:dyDescent="0.25">
      <c r="A59" s="148" t="s">
        <v>143</v>
      </c>
      <c r="B59" s="158" t="s">
        <v>144</v>
      </c>
      <c r="C59" s="223"/>
      <c r="D59" s="260" t="s">
        <v>134</v>
      </c>
      <c r="E59" s="150">
        <f>SUM(F59+G59)</f>
        <v>40</v>
      </c>
      <c r="F59" s="150">
        <v>6</v>
      </c>
      <c r="G59" s="150">
        <v>34</v>
      </c>
      <c r="H59" s="150">
        <v>24</v>
      </c>
      <c r="I59" s="152">
        <v>10</v>
      </c>
      <c r="J59" s="152"/>
      <c r="K59" s="152"/>
      <c r="L59" s="152"/>
      <c r="M59" s="153"/>
      <c r="N59" s="156"/>
      <c r="O59" s="157"/>
      <c r="P59" s="156"/>
      <c r="Q59" s="157"/>
      <c r="R59" s="227"/>
      <c r="S59" s="155">
        <v>40</v>
      </c>
      <c r="T59" s="156"/>
      <c r="U59" s="157"/>
    </row>
    <row r="60" spans="1:21" ht="36" x14ac:dyDescent="0.25">
      <c r="A60" s="148" t="s">
        <v>145</v>
      </c>
      <c r="B60" s="158" t="s">
        <v>146</v>
      </c>
      <c r="C60" s="223"/>
      <c r="D60" s="261"/>
      <c r="E60" s="150">
        <f>SUM(F60+G60)</f>
        <v>144</v>
      </c>
      <c r="F60" s="150">
        <v>24</v>
      </c>
      <c r="G60" s="150">
        <v>120</v>
      </c>
      <c r="H60" s="150">
        <v>60</v>
      </c>
      <c r="I60" s="152">
        <v>60</v>
      </c>
      <c r="J60" s="152">
        <v>16</v>
      </c>
      <c r="K60" s="152"/>
      <c r="L60" s="152">
        <v>6</v>
      </c>
      <c r="M60" s="153">
        <v>6</v>
      </c>
      <c r="N60" s="156"/>
      <c r="O60" s="157"/>
      <c r="P60" s="156"/>
      <c r="Q60" s="157"/>
      <c r="R60" s="251"/>
      <c r="S60" s="353">
        <v>144</v>
      </c>
      <c r="T60" s="156"/>
      <c r="U60" s="157"/>
    </row>
    <row r="61" spans="1:21" x14ac:dyDescent="0.25">
      <c r="A61" s="148" t="s">
        <v>147</v>
      </c>
      <c r="B61" s="158" t="s">
        <v>0</v>
      </c>
      <c r="C61" s="223" t="s">
        <v>54</v>
      </c>
      <c r="D61" s="223"/>
      <c r="E61" s="150">
        <f>SUM(N61:U61)</f>
        <v>72</v>
      </c>
      <c r="F61" s="150"/>
      <c r="G61" s="150"/>
      <c r="H61" s="150"/>
      <c r="I61" s="152"/>
      <c r="J61" s="152"/>
      <c r="K61" s="152">
        <f>SUM(N61:U61)</f>
        <v>72</v>
      </c>
      <c r="L61" s="152"/>
      <c r="M61" s="153"/>
      <c r="N61" s="156"/>
      <c r="O61" s="157"/>
      <c r="P61" s="156"/>
      <c r="Q61" s="157"/>
      <c r="R61" s="227"/>
      <c r="S61" s="155">
        <v>72</v>
      </c>
      <c r="T61" s="156"/>
      <c r="U61" s="157"/>
    </row>
    <row r="62" spans="1:21" x14ac:dyDescent="0.25">
      <c r="A62" s="148" t="s">
        <v>148</v>
      </c>
      <c r="B62" s="148" t="s">
        <v>1</v>
      </c>
      <c r="C62" s="149"/>
      <c r="D62" s="150"/>
      <c r="E62" s="150">
        <f>SUM(N62:U62)</f>
        <v>144</v>
      </c>
      <c r="F62" s="150"/>
      <c r="G62" s="150"/>
      <c r="H62" s="150"/>
      <c r="I62" s="152"/>
      <c r="J62" s="152"/>
      <c r="K62" s="152">
        <f>SUM(N62:U62)</f>
        <v>144</v>
      </c>
      <c r="L62" s="152"/>
      <c r="M62" s="153"/>
      <c r="N62" s="156"/>
      <c r="O62" s="157"/>
      <c r="P62" s="156"/>
      <c r="Q62" s="157"/>
      <c r="R62" s="227"/>
      <c r="S62" s="155">
        <v>144</v>
      </c>
      <c r="T62" s="156"/>
      <c r="U62" s="157"/>
    </row>
    <row r="63" spans="1:21" x14ac:dyDescent="0.25">
      <c r="A63" s="148"/>
      <c r="B63" s="216" t="s">
        <v>139</v>
      </c>
      <c r="C63" s="150"/>
      <c r="D63" s="150" t="s">
        <v>140</v>
      </c>
      <c r="E63" s="150"/>
      <c r="F63" s="150"/>
      <c r="G63" s="150"/>
      <c r="H63" s="150"/>
      <c r="I63" s="152"/>
      <c r="J63" s="152"/>
      <c r="K63" s="152"/>
      <c r="L63" s="152"/>
      <c r="M63" s="153">
        <v>12</v>
      </c>
      <c r="N63" s="156"/>
      <c r="O63" s="157"/>
      <c r="P63" s="156"/>
      <c r="Q63" s="157"/>
      <c r="R63" s="227"/>
      <c r="S63" s="155"/>
      <c r="T63" s="156"/>
      <c r="U63" s="157"/>
    </row>
    <row r="64" spans="1:21" ht="72" x14ac:dyDescent="0.25">
      <c r="A64" s="217" t="s">
        <v>149</v>
      </c>
      <c r="B64" s="218" t="s">
        <v>150</v>
      </c>
      <c r="C64" s="219" t="s">
        <v>175</v>
      </c>
      <c r="D64" s="219" t="s">
        <v>37</v>
      </c>
      <c r="E64" s="219">
        <f>SUM(E65:E68)</f>
        <v>242</v>
      </c>
      <c r="F64" s="219">
        <f>SUM(F65:F68)</f>
        <v>16</v>
      </c>
      <c r="G64" s="219">
        <f t="shared" ref="G64:H64" si="18">SUM(G65:G68)</f>
        <v>82</v>
      </c>
      <c r="H64" s="219">
        <f t="shared" si="18"/>
        <v>48</v>
      </c>
      <c r="I64" s="220">
        <f>SUM(I65:I68)</f>
        <v>34</v>
      </c>
      <c r="J64" s="220">
        <f>SUM(J65:J68)</f>
        <v>0</v>
      </c>
      <c r="K64" s="220">
        <f>SUM(K65:K68)</f>
        <v>144</v>
      </c>
      <c r="L64" s="220">
        <v>6</v>
      </c>
      <c r="M64" s="220">
        <v>18</v>
      </c>
      <c r="N64" s="221">
        <f>SUM(N65:N69)</f>
        <v>0</v>
      </c>
      <c r="O64" s="222">
        <f t="shared" ref="O64:U64" si="19">SUM(O65:O69)</f>
        <v>0</v>
      </c>
      <c r="P64" s="221">
        <f t="shared" si="19"/>
        <v>0</v>
      </c>
      <c r="Q64" s="222">
        <f t="shared" si="19"/>
        <v>0</v>
      </c>
      <c r="R64" s="221">
        <f t="shared" si="19"/>
        <v>134</v>
      </c>
      <c r="S64" s="222">
        <f t="shared" si="19"/>
        <v>108</v>
      </c>
      <c r="T64" s="221">
        <f t="shared" si="19"/>
        <v>0</v>
      </c>
      <c r="U64" s="222">
        <f t="shared" si="19"/>
        <v>0</v>
      </c>
    </row>
    <row r="65" spans="1:21" ht="48" x14ac:dyDescent="0.25">
      <c r="A65" s="148" t="s">
        <v>151</v>
      </c>
      <c r="B65" s="158" t="s">
        <v>152</v>
      </c>
      <c r="C65" s="223"/>
      <c r="D65" s="260" t="s">
        <v>134</v>
      </c>
      <c r="E65" s="150">
        <f>SUM(F65+G65)</f>
        <v>38</v>
      </c>
      <c r="F65" s="150">
        <v>6</v>
      </c>
      <c r="G65" s="150">
        <v>32</v>
      </c>
      <c r="H65" s="150">
        <v>22</v>
      </c>
      <c r="I65" s="152">
        <v>10</v>
      </c>
      <c r="J65" s="152"/>
      <c r="K65" s="152"/>
      <c r="L65" s="152"/>
      <c r="M65" s="153"/>
      <c r="N65" s="156"/>
      <c r="O65" s="157"/>
      <c r="P65" s="156"/>
      <c r="Q65" s="157"/>
      <c r="R65" s="258">
        <v>38</v>
      </c>
      <c r="S65" s="157"/>
      <c r="T65" s="156"/>
      <c r="U65" s="157"/>
    </row>
    <row r="66" spans="1:21" ht="36" x14ac:dyDescent="0.25">
      <c r="A66" s="148" t="s">
        <v>153</v>
      </c>
      <c r="B66" s="158" t="s">
        <v>154</v>
      </c>
      <c r="C66" s="223"/>
      <c r="D66" s="261"/>
      <c r="E66" s="150">
        <f>SUM(F66+G66)</f>
        <v>60</v>
      </c>
      <c r="F66" s="150">
        <v>10</v>
      </c>
      <c r="G66" s="150">
        <v>50</v>
      </c>
      <c r="H66" s="150">
        <v>26</v>
      </c>
      <c r="I66" s="152">
        <v>24</v>
      </c>
      <c r="J66" s="152"/>
      <c r="K66" s="152"/>
      <c r="L66" s="152">
        <v>6</v>
      </c>
      <c r="M66" s="153">
        <v>6</v>
      </c>
      <c r="N66" s="156"/>
      <c r="O66" s="157"/>
      <c r="P66" s="156"/>
      <c r="Q66" s="157"/>
      <c r="R66" s="258">
        <v>60</v>
      </c>
      <c r="S66" s="157"/>
      <c r="T66" s="156"/>
      <c r="U66" s="157"/>
    </row>
    <row r="67" spans="1:21" x14ac:dyDescent="0.25">
      <c r="A67" s="148" t="s">
        <v>155</v>
      </c>
      <c r="B67" s="158" t="s">
        <v>0</v>
      </c>
      <c r="C67" s="223" t="s">
        <v>54</v>
      </c>
      <c r="D67" s="150"/>
      <c r="E67" s="150">
        <f>SUM(N67:U67)</f>
        <v>36</v>
      </c>
      <c r="F67" s="150"/>
      <c r="G67" s="150"/>
      <c r="H67" s="150"/>
      <c r="I67" s="152"/>
      <c r="J67" s="152"/>
      <c r="K67" s="152">
        <f>SUM(N67:U67)</f>
        <v>36</v>
      </c>
      <c r="L67" s="152"/>
      <c r="M67" s="153"/>
      <c r="N67" s="156"/>
      <c r="O67" s="157"/>
      <c r="P67" s="156"/>
      <c r="Q67" s="157"/>
      <c r="R67" s="258">
        <v>36</v>
      </c>
      <c r="S67" s="157"/>
      <c r="T67" s="156"/>
      <c r="U67" s="157"/>
    </row>
    <row r="68" spans="1:21" x14ac:dyDescent="0.25">
      <c r="A68" s="148" t="s">
        <v>156</v>
      </c>
      <c r="B68" s="158" t="s">
        <v>1</v>
      </c>
      <c r="C68" s="149"/>
      <c r="D68" s="150"/>
      <c r="E68" s="150">
        <f>SUM(N68:U68)</f>
        <v>108</v>
      </c>
      <c r="F68" s="150"/>
      <c r="G68" s="150"/>
      <c r="H68" s="225"/>
      <c r="I68" s="226"/>
      <c r="J68" s="201"/>
      <c r="K68" s="152">
        <f>SUM(N68:U68)</f>
        <v>108</v>
      </c>
      <c r="L68" s="201"/>
      <c r="M68" s="153"/>
      <c r="N68" s="156"/>
      <c r="O68" s="157"/>
      <c r="P68" s="156"/>
      <c r="Q68" s="157"/>
      <c r="R68" s="252"/>
      <c r="S68" s="155">
        <v>108</v>
      </c>
      <c r="T68" s="156"/>
      <c r="U68" s="157"/>
    </row>
    <row r="69" spans="1:21" x14ac:dyDescent="0.25">
      <c r="A69" s="148"/>
      <c r="B69" s="216" t="s">
        <v>139</v>
      </c>
      <c r="C69" s="150"/>
      <c r="D69" s="150" t="s">
        <v>140</v>
      </c>
      <c r="E69" s="150"/>
      <c r="F69" s="150"/>
      <c r="G69" s="150"/>
      <c r="H69" s="225"/>
      <c r="I69" s="201"/>
      <c r="J69" s="201"/>
      <c r="K69" s="152"/>
      <c r="L69" s="201"/>
      <c r="M69" s="153">
        <v>12</v>
      </c>
      <c r="N69" s="156"/>
      <c r="O69" s="157"/>
      <c r="P69" s="156"/>
      <c r="Q69" s="157"/>
      <c r="R69" s="252"/>
      <c r="S69" s="155"/>
      <c r="T69" s="156"/>
      <c r="U69" s="157"/>
    </row>
    <row r="70" spans="1:21" ht="72" x14ac:dyDescent="0.25">
      <c r="A70" s="217" t="s">
        <v>157</v>
      </c>
      <c r="B70" s="218" t="s">
        <v>158</v>
      </c>
      <c r="C70" s="219" t="s">
        <v>93</v>
      </c>
      <c r="D70" s="219" t="s">
        <v>59</v>
      </c>
      <c r="E70" s="219">
        <f>SUM(E71:E74)</f>
        <v>230</v>
      </c>
      <c r="F70" s="219">
        <f>SUM(F71:F74)</f>
        <v>16</v>
      </c>
      <c r="G70" s="219">
        <f t="shared" ref="G70:H70" si="20">SUM(G71:G74)</f>
        <v>70</v>
      </c>
      <c r="H70" s="219">
        <f t="shared" si="20"/>
        <v>36</v>
      </c>
      <c r="I70" s="220">
        <f>SUM(I71:I74)</f>
        <v>34</v>
      </c>
      <c r="J70" s="220">
        <f>SUM(J71:J74)</f>
        <v>0</v>
      </c>
      <c r="K70" s="220">
        <f>SUM(K71:K74)</f>
        <v>144</v>
      </c>
      <c r="L70" s="220"/>
      <c r="M70" s="220">
        <v>12</v>
      </c>
      <c r="N70" s="221">
        <f>SUM(N71:N75)</f>
        <v>0</v>
      </c>
      <c r="O70" s="222">
        <f t="shared" ref="O70:U70" si="21">SUM(O71:O75)</f>
        <v>0</v>
      </c>
      <c r="P70" s="221">
        <f t="shared" si="21"/>
        <v>0</v>
      </c>
      <c r="Q70" s="222">
        <f t="shared" si="21"/>
        <v>0</v>
      </c>
      <c r="R70" s="221">
        <f t="shared" si="21"/>
        <v>86</v>
      </c>
      <c r="S70" s="222">
        <f t="shared" si="21"/>
        <v>144</v>
      </c>
      <c r="T70" s="221">
        <f t="shared" si="21"/>
        <v>0</v>
      </c>
      <c r="U70" s="222">
        <f t="shared" si="21"/>
        <v>0</v>
      </c>
    </row>
    <row r="71" spans="1:21" ht="36" x14ac:dyDescent="0.25">
      <c r="A71" s="148" t="s">
        <v>159</v>
      </c>
      <c r="B71" s="158" t="s">
        <v>160</v>
      </c>
      <c r="C71" s="24"/>
      <c r="D71" s="160"/>
      <c r="E71" s="150">
        <f t="shared" ref="E71" si="22">SUM(F71+G71)</f>
        <v>38</v>
      </c>
      <c r="F71" s="150">
        <v>6</v>
      </c>
      <c r="G71" s="150">
        <v>32</v>
      </c>
      <c r="H71" s="150">
        <v>22</v>
      </c>
      <c r="I71" s="152">
        <v>10</v>
      </c>
      <c r="J71" s="152"/>
      <c r="K71" s="152"/>
      <c r="L71" s="152"/>
      <c r="M71" s="153"/>
      <c r="N71" s="156"/>
      <c r="O71" s="157"/>
      <c r="P71" s="156"/>
      <c r="Q71" s="157"/>
      <c r="R71" s="203">
        <v>38</v>
      </c>
      <c r="S71" s="183"/>
      <c r="T71" s="156"/>
      <c r="U71" s="157"/>
    </row>
    <row r="72" spans="1:21" ht="36" x14ac:dyDescent="0.25">
      <c r="A72" s="148" t="s">
        <v>161</v>
      </c>
      <c r="B72" s="158" t="s">
        <v>162</v>
      </c>
      <c r="C72" s="24" t="s">
        <v>54</v>
      </c>
      <c r="D72" s="148"/>
      <c r="E72" s="150">
        <f>SUM(M72+L72+G72+F72)</f>
        <v>48</v>
      </c>
      <c r="F72" s="150">
        <v>10</v>
      </c>
      <c r="G72" s="150">
        <v>38</v>
      </c>
      <c r="H72" s="150">
        <v>14</v>
      </c>
      <c r="I72" s="152">
        <v>24</v>
      </c>
      <c r="J72" s="152"/>
      <c r="K72" s="152"/>
      <c r="L72" s="201"/>
      <c r="M72" s="202"/>
      <c r="N72" s="156"/>
      <c r="O72" s="157"/>
      <c r="P72" s="156"/>
      <c r="Q72" s="157"/>
      <c r="R72" s="203">
        <v>48</v>
      </c>
      <c r="S72" s="183"/>
      <c r="T72" s="156"/>
      <c r="U72" s="157"/>
    </row>
    <row r="73" spans="1:21" x14ac:dyDescent="0.25">
      <c r="A73" s="148" t="s">
        <v>163</v>
      </c>
      <c r="B73" s="158" t="s">
        <v>0</v>
      </c>
      <c r="C73" s="223" t="s">
        <v>54</v>
      </c>
      <c r="D73" s="150"/>
      <c r="E73" s="150">
        <f>SUM(N73:U73)</f>
        <v>36</v>
      </c>
      <c r="F73" s="150"/>
      <c r="G73" s="150"/>
      <c r="H73" s="150"/>
      <c r="I73" s="152"/>
      <c r="J73" s="152"/>
      <c r="K73" s="152">
        <f>SUM(N73:U73)</f>
        <v>36</v>
      </c>
      <c r="L73" s="152"/>
      <c r="M73" s="153"/>
      <c r="N73" s="156"/>
      <c r="O73" s="157"/>
      <c r="P73" s="156"/>
      <c r="Q73" s="157"/>
      <c r="R73" s="183"/>
      <c r="S73" s="203">
        <v>36</v>
      </c>
      <c r="T73" s="156"/>
      <c r="U73" s="157"/>
    </row>
    <row r="74" spans="1:21" x14ac:dyDescent="0.25">
      <c r="A74" s="148" t="s">
        <v>164</v>
      </c>
      <c r="B74" s="158" t="s">
        <v>1</v>
      </c>
      <c r="C74" s="149"/>
      <c r="D74" s="150"/>
      <c r="E74" s="150">
        <f>SUM(N74:U74)</f>
        <v>108</v>
      </c>
      <c r="F74" s="150"/>
      <c r="G74" s="150"/>
      <c r="H74" s="150"/>
      <c r="I74" s="152"/>
      <c r="J74" s="152"/>
      <c r="K74" s="152">
        <f>SUM(N74:U74)</f>
        <v>108</v>
      </c>
      <c r="L74" s="152"/>
      <c r="M74" s="153"/>
      <c r="N74" s="156"/>
      <c r="O74" s="157"/>
      <c r="P74" s="156"/>
      <c r="Q74" s="157"/>
      <c r="R74" s="183"/>
      <c r="S74" s="203">
        <v>108</v>
      </c>
      <c r="T74" s="156"/>
      <c r="U74" s="157"/>
    </row>
    <row r="75" spans="1:21" x14ac:dyDescent="0.25">
      <c r="A75" s="148"/>
      <c r="B75" s="216" t="s">
        <v>139</v>
      </c>
      <c r="C75" s="150"/>
      <c r="D75" s="150" t="s">
        <v>140</v>
      </c>
      <c r="E75" s="150"/>
      <c r="F75" s="150"/>
      <c r="G75" s="150"/>
      <c r="H75" s="150"/>
      <c r="I75" s="152"/>
      <c r="J75" s="152"/>
      <c r="K75" s="152"/>
      <c r="L75" s="152"/>
      <c r="M75" s="153">
        <v>12</v>
      </c>
      <c r="N75" s="156"/>
      <c r="O75" s="157"/>
      <c r="P75" s="156"/>
      <c r="Q75" s="157"/>
      <c r="R75" s="227"/>
      <c r="S75" s="155"/>
      <c r="T75" s="156"/>
      <c r="U75" s="157"/>
    </row>
    <row r="76" spans="1:21" ht="84" x14ac:dyDescent="0.25">
      <c r="A76" s="217" t="s">
        <v>165</v>
      </c>
      <c r="B76" s="218" t="s">
        <v>166</v>
      </c>
      <c r="C76" s="219" t="s">
        <v>93</v>
      </c>
      <c r="D76" s="219" t="s">
        <v>37</v>
      </c>
      <c r="E76" s="219">
        <f>SUM(E77:E80)</f>
        <v>438</v>
      </c>
      <c r="F76" s="219">
        <f>SUM(F77:F80)</f>
        <v>30</v>
      </c>
      <c r="G76" s="219">
        <f t="shared" ref="G76:H76" si="23">SUM(G77:G80)</f>
        <v>192</v>
      </c>
      <c r="H76" s="219">
        <f t="shared" si="23"/>
        <v>114</v>
      </c>
      <c r="I76" s="220">
        <f>SUM(I77:I80)</f>
        <v>78</v>
      </c>
      <c r="J76" s="220">
        <f>SUM(J77:J80)</f>
        <v>0</v>
      </c>
      <c r="K76" s="220">
        <f>SUM(K77:K80)</f>
        <v>216</v>
      </c>
      <c r="L76" s="220">
        <v>18</v>
      </c>
      <c r="M76" s="220">
        <v>18</v>
      </c>
      <c r="N76" s="221">
        <f>SUM(N77:N81)</f>
        <v>0</v>
      </c>
      <c r="O76" s="222">
        <f t="shared" ref="O76:U76" si="24">SUM(O77:O81)</f>
        <v>0</v>
      </c>
      <c r="P76" s="221">
        <f t="shared" si="24"/>
        <v>0</v>
      </c>
      <c r="Q76" s="222">
        <f t="shared" si="24"/>
        <v>0</v>
      </c>
      <c r="R76" s="228">
        <f t="shared" si="24"/>
        <v>0</v>
      </c>
      <c r="S76" s="229">
        <f t="shared" si="24"/>
        <v>0</v>
      </c>
      <c r="T76" s="221">
        <f t="shared" si="24"/>
        <v>294</v>
      </c>
      <c r="U76" s="222">
        <f t="shared" si="24"/>
        <v>144</v>
      </c>
    </row>
    <row r="77" spans="1:21" ht="48" x14ac:dyDescent="0.25">
      <c r="A77" s="148" t="s">
        <v>167</v>
      </c>
      <c r="B77" s="158" t="s">
        <v>168</v>
      </c>
      <c r="C77" s="150"/>
      <c r="D77" s="260" t="s">
        <v>134</v>
      </c>
      <c r="E77" s="150">
        <f t="shared" ref="E77" si="25">SUM(F77+G77)</f>
        <v>38</v>
      </c>
      <c r="F77" s="150">
        <v>6</v>
      </c>
      <c r="G77" s="150">
        <v>32</v>
      </c>
      <c r="H77" s="150">
        <v>20</v>
      </c>
      <c r="I77" s="152">
        <v>12</v>
      </c>
      <c r="J77" s="152"/>
      <c r="K77" s="152"/>
      <c r="L77" s="152">
        <v>6</v>
      </c>
      <c r="M77" s="153"/>
      <c r="N77" s="156"/>
      <c r="O77" s="157"/>
      <c r="P77" s="156"/>
      <c r="Q77" s="157"/>
      <c r="R77" s="156"/>
      <c r="S77" s="157"/>
      <c r="T77" s="172">
        <v>38</v>
      </c>
      <c r="U77" s="157"/>
    </row>
    <row r="78" spans="1:21" ht="48" x14ac:dyDescent="0.25">
      <c r="A78" s="148" t="s">
        <v>169</v>
      </c>
      <c r="B78" s="158" t="s">
        <v>170</v>
      </c>
      <c r="C78" s="150"/>
      <c r="D78" s="261"/>
      <c r="E78" s="150">
        <f>SUM(G78+F78)</f>
        <v>184</v>
      </c>
      <c r="F78" s="150">
        <v>24</v>
      </c>
      <c r="G78" s="150">
        <v>160</v>
      </c>
      <c r="H78" s="150">
        <v>94</v>
      </c>
      <c r="I78" s="152">
        <v>66</v>
      </c>
      <c r="J78" s="152"/>
      <c r="K78" s="152"/>
      <c r="L78" s="152">
        <v>12</v>
      </c>
      <c r="M78" s="153">
        <v>6</v>
      </c>
      <c r="N78" s="156"/>
      <c r="O78" s="157"/>
      <c r="P78" s="156"/>
      <c r="Q78" s="157"/>
      <c r="R78" s="156"/>
      <c r="S78" s="157"/>
      <c r="T78" s="172">
        <v>184</v>
      </c>
      <c r="U78" s="157"/>
    </row>
    <row r="79" spans="1:21" x14ac:dyDescent="0.25">
      <c r="A79" s="148" t="s">
        <v>171</v>
      </c>
      <c r="B79" s="158" t="s">
        <v>0</v>
      </c>
      <c r="C79" s="150" t="s">
        <v>54</v>
      </c>
      <c r="D79" s="223"/>
      <c r="E79" s="150">
        <f>SUM(N79:U79)</f>
        <v>72</v>
      </c>
      <c r="F79" s="150"/>
      <c r="G79" s="150"/>
      <c r="H79" s="150"/>
      <c r="I79" s="152"/>
      <c r="J79" s="152"/>
      <c r="K79" s="152">
        <f>SUM(N79:U79)</f>
        <v>72</v>
      </c>
      <c r="L79" s="152"/>
      <c r="M79" s="153"/>
      <c r="N79" s="156"/>
      <c r="O79" s="157"/>
      <c r="P79" s="156"/>
      <c r="Q79" s="157"/>
      <c r="R79" s="156"/>
      <c r="S79" s="157"/>
      <c r="T79" s="172">
        <v>72</v>
      </c>
      <c r="U79" s="157"/>
    </row>
    <row r="80" spans="1:21" x14ac:dyDescent="0.25">
      <c r="A80" s="148" t="s">
        <v>172</v>
      </c>
      <c r="B80" s="158" t="s">
        <v>1</v>
      </c>
      <c r="C80" s="150" t="s">
        <v>54</v>
      </c>
      <c r="D80" s="150"/>
      <c r="E80" s="150">
        <f>SUM(N80:U80)</f>
        <v>144</v>
      </c>
      <c r="F80" s="150"/>
      <c r="G80" s="150"/>
      <c r="H80" s="150"/>
      <c r="I80" s="152"/>
      <c r="J80" s="152"/>
      <c r="K80" s="152">
        <f>SUM(N80:U80)</f>
        <v>144</v>
      </c>
      <c r="L80" s="152"/>
      <c r="M80" s="153"/>
      <c r="N80" s="156"/>
      <c r="O80" s="157"/>
      <c r="P80" s="156"/>
      <c r="Q80" s="157"/>
      <c r="R80" s="156"/>
      <c r="S80" s="157"/>
      <c r="T80" s="156"/>
      <c r="U80" s="155">
        <v>144</v>
      </c>
    </row>
    <row r="81" spans="1:21" x14ac:dyDescent="0.25">
      <c r="A81" s="148"/>
      <c r="B81" s="216" t="s">
        <v>139</v>
      </c>
      <c r="C81" s="150"/>
      <c r="D81" s="150" t="s">
        <v>140</v>
      </c>
      <c r="E81" s="150"/>
      <c r="F81" s="150"/>
      <c r="G81" s="150"/>
      <c r="H81" s="150"/>
      <c r="I81" s="152"/>
      <c r="J81" s="152"/>
      <c r="K81" s="152"/>
      <c r="L81" s="152"/>
      <c r="M81" s="153">
        <v>12</v>
      </c>
      <c r="N81" s="156"/>
      <c r="O81" s="157"/>
      <c r="P81" s="156"/>
      <c r="Q81" s="157"/>
      <c r="R81" s="156"/>
      <c r="S81" s="157"/>
      <c r="T81" s="156"/>
      <c r="U81" s="155"/>
    </row>
    <row r="82" spans="1:21" ht="24" x14ac:dyDescent="0.25">
      <c r="A82" s="217" t="s">
        <v>173</v>
      </c>
      <c r="B82" s="218" t="s">
        <v>174</v>
      </c>
      <c r="C82" s="219" t="s">
        <v>175</v>
      </c>
      <c r="D82" s="219" t="s">
        <v>37</v>
      </c>
      <c r="E82" s="219">
        <f>SUM(E83:E84)</f>
        <v>272</v>
      </c>
      <c r="F82" s="219">
        <f>SUM(F83:F85)</f>
        <v>20</v>
      </c>
      <c r="G82" s="219">
        <f t="shared" ref="G82:H82" si="26">SUM(G83:G85)</f>
        <v>108</v>
      </c>
      <c r="H82" s="219">
        <f t="shared" si="26"/>
        <v>50</v>
      </c>
      <c r="I82" s="220">
        <f>SUM(I83:I84)</f>
        <v>42</v>
      </c>
      <c r="J82" s="220">
        <f>SUM(J83:J84)</f>
        <v>16</v>
      </c>
      <c r="K82" s="220">
        <f>SUM(K83:K85)</f>
        <v>144</v>
      </c>
      <c r="L82" s="220">
        <v>6</v>
      </c>
      <c r="M82" s="220">
        <v>18</v>
      </c>
      <c r="N82" s="221">
        <f>SUM(N83:N85)</f>
        <v>0</v>
      </c>
      <c r="O82" s="222">
        <f t="shared" ref="O82:U82" si="27">SUM(O83:O85)</f>
        <v>0</v>
      </c>
      <c r="P82" s="221">
        <f t="shared" si="27"/>
        <v>0</v>
      </c>
      <c r="Q82" s="222">
        <f t="shared" si="27"/>
        <v>0</v>
      </c>
      <c r="R82" s="221">
        <f t="shared" si="27"/>
        <v>0</v>
      </c>
      <c r="S82" s="222">
        <f t="shared" si="27"/>
        <v>0</v>
      </c>
      <c r="T82" s="221">
        <f t="shared" si="27"/>
        <v>56</v>
      </c>
      <c r="U82" s="222">
        <f t="shared" si="27"/>
        <v>216</v>
      </c>
    </row>
    <row r="83" spans="1:21" ht="24" x14ac:dyDescent="0.25">
      <c r="A83" s="148" t="s">
        <v>176</v>
      </c>
      <c r="B83" s="158" t="s">
        <v>177</v>
      </c>
      <c r="C83" s="150"/>
      <c r="D83" s="150" t="s">
        <v>178</v>
      </c>
      <c r="E83" s="150">
        <f>SUM(G83+F83)</f>
        <v>128</v>
      </c>
      <c r="F83" s="150">
        <v>20</v>
      </c>
      <c r="G83" s="150">
        <v>108</v>
      </c>
      <c r="H83" s="150">
        <v>50</v>
      </c>
      <c r="I83" s="152">
        <v>42</v>
      </c>
      <c r="J83" s="152">
        <v>16</v>
      </c>
      <c r="K83" s="152"/>
      <c r="L83" s="152">
        <v>12</v>
      </c>
      <c r="M83" s="153">
        <v>6</v>
      </c>
      <c r="N83" s="156"/>
      <c r="O83" s="157"/>
      <c r="P83" s="156"/>
      <c r="Q83" s="157"/>
      <c r="R83" s="156"/>
      <c r="S83" s="157"/>
      <c r="T83" s="172">
        <v>56</v>
      </c>
      <c r="U83" s="155">
        <v>72</v>
      </c>
    </row>
    <row r="84" spans="1:21" x14ac:dyDescent="0.25">
      <c r="A84" s="148" t="s">
        <v>179</v>
      </c>
      <c r="B84" s="158" t="s">
        <v>1</v>
      </c>
      <c r="C84" s="150" t="s">
        <v>54</v>
      </c>
      <c r="D84" s="150"/>
      <c r="E84" s="150">
        <f>SUM(N84:U84)</f>
        <v>144</v>
      </c>
      <c r="F84" s="150"/>
      <c r="G84" s="150"/>
      <c r="H84" s="150"/>
      <c r="I84" s="152"/>
      <c r="J84" s="152"/>
      <c r="K84" s="152">
        <f>SUM(N84:U84)</f>
        <v>144</v>
      </c>
      <c r="L84" s="152"/>
      <c r="M84" s="153"/>
      <c r="N84" s="156"/>
      <c r="O84" s="157"/>
      <c r="P84" s="156"/>
      <c r="Q84" s="157"/>
      <c r="R84" s="156"/>
      <c r="S84" s="157"/>
      <c r="T84" s="156"/>
      <c r="U84" s="155">
        <v>144</v>
      </c>
    </row>
    <row r="85" spans="1:21" x14ac:dyDescent="0.25">
      <c r="A85" s="148"/>
      <c r="B85" s="216" t="s">
        <v>139</v>
      </c>
      <c r="C85" s="150"/>
      <c r="D85" s="150" t="s">
        <v>140</v>
      </c>
      <c r="E85" s="150"/>
      <c r="F85" s="150"/>
      <c r="G85" s="150"/>
      <c r="H85" s="150"/>
      <c r="I85" s="152"/>
      <c r="J85" s="152"/>
      <c r="K85" s="152"/>
      <c r="L85" s="152"/>
      <c r="M85" s="153">
        <v>12</v>
      </c>
      <c r="N85" s="156"/>
      <c r="O85" s="157"/>
      <c r="P85" s="156"/>
      <c r="Q85" s="157"/>
      <c r="R85" s="156"/>
      <c r="S85" s="157"/>
      <c r="T85" s="156"/>
      <c r="U85" s="155"/>
    </row>
    <row r="86" spans="1:21" ht="24" x14ac:dyDescent="0.25">
      <c r="A86" s="217" t="s">
        <v>180</v>
      </c>
      <c r="B86" s="218" t="s">
        <v>181</v>
      </c>
      <c r="C86" s="219" t="s">
        <v>93</v>
      </c>
      <c r="D86" s="219" t="s">
        <v>59</v>
      </c>
      <c r="E86" s="219">
        <f>SUM(E87:E89)</f>
        <v>442</v>
      </c>
      <c r="F86" s="219">
        <f>SUM(F87:F89)</f>
        <v>30</v>
      </c>
      <c r="G86" s="219">
        <f>SUM(G87:G89)</f>
        <v>196</v>
      </c>
      <c r="H86" s="219">
        <f>SUM(H87:H89)</f>
        <v>106</v>
      </c>
      <c r="I86" s="220">
        <f>SUM(I87:I89)</f>
        <v>90</v>
      </c>
      <c r="J86" s="220"/>
      <c r="K86" s="220">
        <f>SUM(K88:K89)</f>
        <v>216</v>
      </c>
      <c r="L86" s="220"/>
      <c r="M86" s="220">
        <v>12</v>
      </c>
      <c r="N86" s="221">
        <f>SUM(N87:N90)</f>
        <v>0</v>
      </c>
      <c r="O86" s="222">
        <f t="shared" ref="O86:U86" si="28">SUM(O87:O90)</f>
        <v>0</v>
      </c>
      <c r="P86" s="221">
        <f t="shared" si="28"/>
        <v>298</v>
      </c>
      <c r="Q86" s="222">
        <f t="shared" si="28"/>
        <v>144</v>
      </c>
      <c r="R86" s="221">
        <f t="shared" si="28"/>
        <v>0</v>
      </c>
      <c r="S86" s="222">
        <f t="shared" si="28"/>
        <v>0</v>
      </c>
      <c r="T86" s="221">
        <f t="shared" si="28"/>
        <v>0</v>
      </c>
      <c r="U86" s="222">
        <f t="shared" si="28"/>
        <v>0</v>
      </c>
    </row>
    <row r="87" spans="1:21" ht="24" x14ac:dyDescent="0.25">
      <c r="A87" s="148" t="s">
        <v>182</v>
      </c>
      <c r="B87" s="158" t="s">
        <v>181</v>
      </c>
      <c r="C87" s="150" t="s">
        <v>54</v>
      </c>
      <c r="D87" s="213"/>
      <c r="E87" s="150">
        <f>SUM(M87+L87+G87+F87)</f>
        <v>226</v>
      </c>
      <c r="F87" s="150">
        <v>30</v>
      </c>
      <c r="G87" s="150">
        <v>196</v>
      </c>
      <c r="H87" s="150">
        <v>106</v>
      </c>
      <c r="I87" s="152">
        <v>90</v>
      </c>
      <c r="J87" s="152"/>
      <c r="K87" s="152"/>
      <c r="L87" s="152"/>
      <c r="M87" s="153"/>
      <c r="N87" s="156"/>
      <c r="O87" s="157"/>
      <c r="P87" s="172">
        <v>226</v>
      </c>
      <c r="Q87" s="157"/>
      <c r="R87" s="156"/>
      <c r="S87" s="157"/>
      <c r="T87" s="156"/>
      <c r="U87" s="157"/>
    </row>
    <row r="88" spans="1:21" x14ac:dyDescent="0.25">
      <c r="A88" s="148" t="s">
        <v>183</v>
      </c>
      <c r="B88" s="158" t="s">
        <v>0</v>
      </c>
      <c r="C88" s="223" t="s">
        <v>54</v>
      </c>
      <c r="D88" s="160"/>
      <c r="E88" s="150">
        <v>72</v>
      </c>
      <c r="F88" s="150"/>
      <c r="G88" s="150"/>
      <c r="H88" s="150"/>
      <c r="I88" s="152"/>
      <c r="J88" s="152"/>
      <c r="K88" s="152">
        <v>72</v>
      </c>
      <c r="L88" s="152"/>
      <c r="M88" s="153"/>
      <c r="N88" s="156"/>
      <c r="O88" s="157"/>
      <c r="P88" s="172">
        <v>72</v>
      </c>
      <c r="Q88" s="157"/>
      <c r="R88" s="156"/>
      <c r="S88" s="157"/>
      <c r="T88" s="156"/>
      <c r="U88" s="157"/>
    </row>
    <row r="89" spans="1:21" x14ac:dyDescent="0.25">
      <c r="A89" s="148" t="s">
        <v>184</v>
      </c>
      <c r="B89" s="148" t="s">
        <v>1</v>
      </c>
      <c r="C89" s="149"/>
      <c r="D89" s="148"/>
      <c r="E89" s="150">
        <v>144</v>
      </c>
      <c r="F89" s="150"/>
      <c r="G89" s="150"/>
      <c r="H89" s="150"/>
      <c r="I89" s="152"/>
      <c r="J89" s="152"/>
      <c r="K89" s="152">
        <v>144</v>
      </c>
      <c r="L89" s="152"/>
      <c r="M89" s="153"/>
      <c r="N89" s="156"/>
      <c r="O89" s="157"/>
      <c r="P89" s="156"/>
      <c r="Q89" s="155">
        <v>144</v>
      </c>
      <c r="R89" s="156"/>
      <c r="S89" s="157"/>
      <c r="T89" s="156"/>
      <c r="U89" s="157"/>
    </row>
    <row r="90" spans="1:21" x14ac:dyDescent="0.25">
      <c r="A90" s="148"/>
      <c r="B90" s="216" t="s">
        <v>139</v>
      </c>
      <c r="C90" s="150"/>
      <c r="D90" s="150" t="s">
        <v>140</v>
      </c>
      <c r="E90" s="150"/>
      <c r="F90" s="150"/>
      <c r="G90" s="150"/>
      <c r="H90" s="150"/>
      <c r="I90" s="152"/>
      <c r="J90" s="152"/>
      <c r="K90" s="152"/>
      <c r="L90" s="152"/>
      <c r="M90" s="153">
        <v>12</v>
      </c>
      <c r="N90" s="156"/>
      <c r="O90" s="157"/>
      <c r="P90" s="156"/>
      <c r="Q90" s="155"/>
      <c r="R90" s="156"/>
      <c r="S90" s="157"/>
      <c r="T90" s="156"/>
      <c r="U90" s="157"/>
    </row>
    <row r="91" spans="1:21" x14ac:dyDescent="0.25">
      <c r="A91" s="230"/>
      <c r="B91" s="231" t="s">
        <v>185</v>
      </c>
      <c r="C91" s="232" t="s">
        <v>214</v>
      </c>
      <c r="D91" s="232" t="s">
        <v>215</v>
      </c>
      <c r="E91" s="233">
        <f>SUM(E8+E29+E35+E38+E51)</f>
        <v>5322</v>
      </c>
      <c r="F91" s="233">
        <f>SUM(F8+F29+F35+F38+F51)</f>
        <v>406</v>
      </c>
      <c r="G91" s="233">
        <f>SUM(G8+G29+G35+G38+G51)</f>
        <v>3692</v>
      </c>
      <c r="H91" s="233">
        <f>SUM(H8+H29+H35+H38+H51)</f>
        <v>2118</v>
      </c>
      <c r="I91" s="233">
        <f>SUM(I8+I29+I35+I38+I51)</f>
        <v>1558</v>
      </c>
      <c r="J91" s="233">
        <v>32</v>
      </c>
      <c r="K91" s="233">
        <f>SUM(K8+K29+K35+K38+K51)</f>
        <v>1224</v>
      </c>
      <c r="L91" s="233"/>
      <c r="M91" s="234"/>
      <c r="N91" s="235">
        <f>SUM(N8+N29+N35+N38+N51)</f>
        <v>612</v>
      </c>
      <c r="O91" s="236">
        <f t="shared" ref="O91:U91" si="29">SUM(O8+O29+O35+O38+O51)</f>
        <v>792</v>
      </c>
      <c r="P91" s="235">
        <f t="shared" si="29"/>
        <v>612</v>
      </c>
      <c r="Q91" s="236">
        <f t="shared" si="29"/>
        <v>816</v>
      </c>
      <c r="R91" s="235">
        <f t="shared" si="29"/>
        <v>588</v>
      </c>
      <c r="S91" s="236">
        <f t="shared" si="29"/>
        <v>864</v>
      </c>
      <c r="T91" s="235">
        <f t="shared" si="29"/>
        <v>582</v>
      </c>
      <c r="U91" s="233">
        <f t="shared" si="29"/>
        <v>462</v>
      </c>
    </row>
    <row r="92" spans="1:21" x14ac:dyDescent="0.25">
      <c r="A92" s="237" t="s">
        <v>188</v>
      </c>
      <c r="B92" s="237" t="s">
        <v>2</v>
      </c>
      <c r="C92" s="237"/>
      <c r="D92" s="237"/>
      <c r="E92" s="150">
        <v>252</v>
      </c>
      <c r="F92" s="150"/>
      <c r="G92" s="150"/>
      <c r="H92" s="150"/>
      <c r="I92" s="152"/>
      <c r="J92" s="152"/>
      <c r="K92" s="152"/>
      <c r="L92" s="152">
        <v>114</v>
      </c>
      <c r="M92" s="153">
        <v>138</v>
      </c>
      <c r="N92" s="187"/>
      <c r="O92" s="238">
        <v>72</v>
      </c>
      <c r="P92" s="187"/>
      <c r="Q92" s="238">
        <v>48</v>
      </c>
      <c r="R92" s="187">
        <v>12</v>
      </c>
      <c r="S92" s="238">
        <v>48</v>
      </c>
      <c r="T92" s="187">
        <v>30</v>
      </c>
      <c r="U92" s="238">
        <v>42</v>
      </c>
    </row>
    <row r="93" spans="1:21" x14ac:dyDescent="0.25">
      <c r="A93" s="237"/>
      <c r="B93" s="237" t="s">
        <v>189</v>
      </c>
      <c r="C93" s="237"/>
      <c r="D93" s="237"/>
      <c r="E93" s="150">
        <v>144</v>
      </c>
      <c r="F93" s="150"/>
      <c r="G93" s="150"/>
      <c r="H93" s="150"/>
      <c r="I93" s="152"/>
      <c r="J93" s="152"/>
      <c r="K93" s="152">
        <v>144</v>
      </c>
      <c r="L93" s="152"/>
      <c r="M93" s="153"/>
      <c r="N93" s="187"/>
      <c r="O93" s="238"/>
      <c r="P93" s="187"/>
      <c r="Q93" s="238"/>
      <c r="R93" s="187"/>
      <c r="S93" s="238"/>
      <c r="T93" s="187"/>
      <c r="U93" s="238">
        <v>144</v>
      </c>
    </row>
    <row r="94" spans="1:21" x14ac:dyDescent="0.25">
      <c r="A94" s="237" t="s">
        <v>190</v>
      </c>
      <c r="B94" s="237" t="s">
        <v>3</v>
      </c>
      <c r="C94" s="237"/>
      <c r="D94" s="237"/>
      <c r="E94" s="150">
        <v>216</v>
      </c>
      <c r="F94" s="150"/>
      <c r="G94" s="150"/>
      <c r="H94" s="150"/>
      <c r="I94" s="152"/>
      <c r="J94" s="152"/>
      <c r="K94" s="152"/>
      <c r="L94" s="152"/>
      <c r="M94" s="153">
        <v>216</v>
      </c>
      <c r="N94" s="255"/>
      <c r="O94" s="256"/>
      <c r="P94" s="255"/>
      <c r="Q94" s="256"/>
      <c r="R94" s="255"/>
      <c r="S94" s="256"/>
      <c r="T94" s="255"/>
      <c r="U94" s="256">
        <v>216</v>
      </c>
    </row>
    <row r="95" spans="1:21" x14ac:dyDescent="0.25">
      <c r="A95" s="230"/>
      <c r="B95" s="231" t="s">
        <v>12</v>
      </c>
      <c r="C95" s="231"/>
      <c r="D95" s="231"/>
      <c r="E95" s="233">
        <v>5940</v>
      </c>
      <c r="F95" s="233">
        <f>SUM(F91:F94)</f>
        <v>406</v>
      </c>
      <c r="G95" s="233">
        <f>SUM(G91:G94)</f>
        <v>3692</v>
      </c>
      <c r="H95" s="233"/>
      <c r="I95" s="234"/>
      <c r="J95" s="234"/>
      <c r="K95" s="234">
        <f t="shared" ref="K95:U95" si="30">SUM(K91:K94)</f>
        <v>1368</v>
      </c>
      <c r="L95" s="234">
        <f t="shared" si="30"/>
        <v>114</v>
      </c>
      <c r="M95" s="234">
        <f t="shared" si="30"/>
        <v>354</v>
      </c>
      <c r="N95" s="239">
        <f>SUM(N91:N94)</f>
        <v>612</v>
      </c>
      <c r="O95" s="236">
        <f t="shared" si="30"/>
        <v>864</v>
      </c>
      <c r="P95" s="239">
        <f t="shared" si="30"/>
        <v>612</v>
      </c>
      <c r="Q95" s="236">
        <f t="shared" si="30"/>
        <v>864</v>
      </c>
      <c r="R95" s="239">
        <f t="shared" si="30"/>
        <v>600</v>
      </c>
      <c r="S95" s="236">
        <f t="shared" si="30"/>
        <v>912</v>
      </c>
      <c r="T95" s="239">
        <f t="shared" si="30"/>
        <v>612</v>
      </c>
      <c r="U95" s="236">
        <f t="shared" si="30"/>
        <v>864</v>
      </c>
    </row>
    <row r="96" spans="1:21" x14ac:dyDescent="0.25">
      <c r="A96" s="240"/>
      <c r="B96" s="269" t="s">
        <v>217</v>
      </c>
      <c r="C96" s="241"/>
      <c r="D96" s="241"/>
      <c r="E96" s="241"/>
      <c r="F96" s="242"/>
      <c r="G96" s="264" t="s">
        <v>192</v>
      </c>
      <c r="H96" s="265"/>
      <c r="I96" s="265"/>
      <c r="J96" s="265"/>
      <c r="K96" s="265"/>
      <c r="L96" s="265"/>
      <c r="M96" s="265"/>
      <c r="N96" s="172">
        <v>612</v>
      </c>
      <c r="O96" s="155">
        <v>792</v>
      </c>
      <c r="P96" s="224">
        <f>SUM(P29+P35+P38+P53+P54+P59+P60+P65+P66+P71+P72+P77+P78+P83+P87)</f>
        <v>540</v>
      </c>
      <c r="Q96" s="155">
        <f t="shared" ref="Q96:U96" si="31">SUM(Q29+Q35+Q38+Q53+Q54+Q59+Q60+Q65+Q66+Q71+Q72+Q77+Q78+Q83+Q87)</f>
        <v>528</v>
      </c>
      <c r="R96" s="224">
        <f t="shared" si="31"/>
        <v>552</v>
      </c>
      <c r="S96" s="155">
        <f t="shared" si="31"/>
        <v>396</v>
      </c>
      <c r="T96" s="224">
        <f t="shared" si="31"/>
        <v>510</v>
      </c>
      <c r="U96" s="167">
        <f t="shared" si="31"/>
        <v>174</v>
      </c>
    </row>
    <row r="97" spans="1:21" x14ac:dyDescent="0.25">
      <c r="A97" s="240"/>
      <c r="B97" s="270"/>
      <c r="C97" s="241"/>
      <c r="D97" s="241"/>
      <c r="E97" s="241"/>
      <c r="F97" s="242"/>
      <c r="G97" s="264" t="s">
        <v>212</v>
      </c>
      <c r="H97" s="265"/>
      <c r="I97" s="265"/>
      <c r="J97" s="265"/>
      <c r="K97" s="265"/>
      <c r="L97" s="265"/>
      <c r="M97" s="265"/>
      <c r="N97" s="172">
        <v>0</v>
      </c>
      <c r="O97" s="155">
        <v>0</v>
      </c>
      <c r="P97" s="224">
        <f>SUM(P55+P61+P67+P73+P79+P88)</f>
        <v>72</v>
      </c>
      <c r="Q97" s="155">
        <f t="shared" ref="Q97:U97" si="32">SUM(Q55+Q61+Q67+Q73+Q79+Q88)</f>
        <v>72</v>
      </c>
      <c r="R97" s="224">
        <f t="shared" si="32"/>
        <v>36</v>
      </c>
      <c r="S97" s="155">
        <f t="shared" si="32"/>
        <v>108</v>
      </c>
      <c r="T97" s="224">
        <f t="shared" si="32"/>
        <v>72</v>
      </c>
      <c r="U97" s="155">
        <f t="shared" si="32"/>
        <v>0</v>
      </c>
    </row>
    <row r="98" spans="1:21" x14ac:dyDescent="0.25">
      <c r="A98" s="240"/>
      <c r="B98" s="270"/>
      <c r="C98" s="241"/>
      <c r="D98" s="241"/>
      <c r="E98" s="241"/>
      <c r="F98" s="242"/>
      <c r="G98" s="264" t="s">
        <v>202</v>
      </c>
      <c r="H98" s="265"/>
      <c r="I98" s="265"/>
      <c r="J98" s="265"/>
      <c r="K98" s="265"/>
      <c r="L98" s="265"/>
      <c r="M98" s="265"/>
      <c r="N98" s="172">
        <v>0</v>
      </c>
      <c r="O98" s="155">
        <v>0</v>
      </c>
      <c r="P98" s="224">
        <f>SUM(P56+P62+P68+P74+P80+P84+P89)</f>
        <v>0</v>
      </c>
      <c r="Q98" s="155">
        <f t="shared" ref="Q98:T98" si="33">SUM(Q56+Q62+Q68+Q74+Q80+Q84+Q89)</f>
        <v>216</v>
      </c>
      <c r="R98" s="224">
        <f t="shared" si="33"/>
        <v>0</v>
      </c>
      <c r="S98" s="155">
        <f t="shared" si="33"/>
        <v>360</v>
      </c>
      <c r="T98" s="224">
        <f t="shared" si="33"/>
        <v>0</v>
      </c>
      <c r="U98" s="155">
        <f>SUM(U56+U62+U68+U74+U80+U84+U89+U93)</f>
        <v>432</v>
      </c>
    </row>
    <row r="99" spans="1:21" x14ac:dyDescent="0.25">
      <c r="A99" s="240"/>
      <c r="B99" s="270"/>
      <c r="C99" s="241"/>
      <c r="D99" s="241"/>
      <c r="E99" s="241"/>
      <c r="F99" s="242"/>
      <c r="G99" s="243" t="s">
        <v>193</v>
      </c>
      <c r="H99" s="244"/>
      <c r="I99" s="244"/>
      <c r="J99" s="266"/>
      <c r="K99" s="266"/>
      <c r="L99" s="266"/>
      <c r="M99" s="266"/>
      <c r="N99" s="172">
        <v>0</v>
      </c>
      <c r="O99" s="155">
        <v>3</v>
      </c>
      <c r="P99" s="172">
        <v>0</v>
      </c>
      <c r="Q99" s="155">
        <v>4</v>
      </c>
      <c r="R99" s="172">
        <v>1</v>
      </c>
      <c r="S99" s="155">
        <v>4</v>
      </c>
      <c r="T99" s="172">
        <v>2</v>
      </c>
      <c r="U99" s="155">
        <v>3</v>
      </c>
    </row>
    <row r="100" spans="1:21" x14ac:dyDescent="0.25">
      <c r="A100" s="240"/>
      <c r="B100" s="270"/>
      <c r="C100" s="241"/>
      <c r="D100" s="241"/>
      <c r="E100" s="241"/>
      <c r="F100" s="242"/>
      <c r="G100" s="267" t="s">
        <v>194</v>
      </c>
      <c r="H100" s="268"/>
      <c r="I100" s="268"/>
      <c r="J100" s="268"/>
      <c r="K100" s="268"/>
      <c r="L100" s="268"/>
      <c r="M100" s="268"/>
      <c r="N100" s="172">
        <v>1</v>
      </c>
      <c r="O100" s="354">
        <v>10</v>
      </c>
      <c r="P100" s="259">
        <v>3</v>
      </c>
      <c r="Q100" s="155">
        <v>7</v>
      </c>
      <c r="R100" s="172">
        <v>4</v>
      </c>
      <c r="S100" s="155">
        <v>5</v>
      </c>
      <c r="T100" s="172">
        <v>3</v>
      </c>
      <c r="U100" s="155">
        <v>5</v>
      </c>
    </row>
    <row r="101" spans="1:21" x14ac:dyDescent="0.25">
      <c r="A101" s="240"/>
      <c r="B101" s="270"/>
      <c r="C101" s="240"/>
      <c r="D101" s="240"/>
      <c r="E101" s="240"/>
      <c r="F101" s="242"/>
      <c r="G101" s="243" t="s">
        <v>195</v>
      </c>
      <c r="H101" s="244"/>
      <c r="I101" s="266"/>
      <c r="J101" s="266"/>
      <c r="K101" s="266"/>
      <c r="L101" s="266"/>
      <c r="M101" s="266"/>
      <c r="N101" s="172"/>
      <c r="O101" s="155"/>
      <c r="P101" s="172"/>
      <c r="Q101" s="155"/>
      <c r="R101" s="172"/>
      <c r="S101" s="155"/>
      <c r="T101" s="172"/>
      <c r="U101" s="155"/>
    </row>
    <row r="102" spans="1:21" ht="15.75" thickBot="1" x14ac:dyDescent="0.3">
      <c r="A102" s="245"/>
      <c r="B102" s="271"/>
      <c r="C102" s="245"/>
      <c r="D102" s="245"/>
      <c r="E102" s="245"/>
      <c r="F102" s="245"/>
      <c r="G102" s="262" t="s">
        <v>196</v>
      </c>
      <c r="H102" s="263"/>
      <c r="I102" s="263"/>
      <c r="J102" s="263"/>
      <c r="K102" s="263"/>
      <c r="L102" s="263"/>
      <c r="M102" s="263"/>
      <c r="N102" s="246"/>
      <c r="O102" s="247">
        <v>1</v>
      </c>
      <c r="P102" s="246"/>
      <c r="Q102" s="248"/>
      <c r="R102" s="246"/>
      <c r="S102" s="248"/>
      <c r="T102" s="246"/>
      <c r="U102" s="248"/>
    </row>
    <row r="104" spans="1:21" x14ac:dyDescent="0.25">
      <c r="B104" s="249"/>
      <c r="P104" s="250">
        <v>612</v>
      </c>
      <c r="Q104" s="250">
        <v>828</v>
      </c>
      <c r="R104" s="250">
        <v>576</v>
      </c>
      <c r="S104" s="250">
        <v>864</v>
      </c>
      <c r="T104" s="250">
        <v>576</v>
      </c>
      <c r="U104" s="250">
        <v>468</v>
      </c>
    </row>
  </sheetData>
  <mergeCells count="41">
    <mergeCell ref="A1:U1"/>
    <mergeCell ref="A2:A7"/>
    <mergeCell ref="B2:B7"/>
    <mergeCell ref="C2:D2"/>
    <mergeCell ref="E2:M2"/>
    <mergeCell ref="N2:U2"/>
    <mergeCell ref="C3:C7"/>
    <mergeCell ref="D3:D7"/>
    <mergeCell ref="E3:E7"/>
    <mergeCell ref="F3:F7"/>
    <mergeCell ref="G3:L3"/>
    <mergeCell ref="N3:O3"/>
    <mergeCell ref="P3:Q3"/>
    <mergeCell ref="R3:S3"/>
    <mergeCell ref="T3:U3"/>
    <mergeCell ref="B96:B102"/>
    <mergeCell ref="N4:O4"/>
    <mergeCell ref="P4:Q4"/>
    <mergeCell ref="R4:S4"/>
    <mergeCell ref="T4:U4"/>
    <mergeCell ref="H5:H7"/>
    <mergeCell ref="I5:I7"/>
    <mergeCell ref="J5:J7"/>
    <mergeCell ref="N6:U6"/>
    <mergeCell ref="G4:G7"/>
    <mergeCell ref="H4:J4"/>
    <mergeCell ref="K4:K7"/>
    <mergeCell ref="L4:L7"/>
    <mergeCell ref="M4:M7"/>
    <mergeCell ref="A18:B18"/>
    <mergeCell ref="D53:D54"/>
    <mergeCell ref="D59:D60"/>
    <mergeCell ref="D65:D66"/>
    <mergeCell ref="D77:D78"/>
    <mergeCell ref="G102:M102"/>
    <mergeCell ref="G96:M96"/>
    <mergeCell ref="G97:M97"/>
    <mergeCell ref="G98:M98"/>
    <mergeCell ref="J99:M99"/>
    <mergeCell ref="G100:M100"/>
    <mergeCell ref="I101:M101"/>
  </mergeCells>
  <pageMargins left="0.19685039370078741" right="0.19685039370078741" top="0.74803149606299213" bottom="0.70866141732283472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showWhiteSpace="0" topLeftCell="A76" zoomScale="80" zoomScaleNormal="80" zoomScalePageLayoutView="70" workbookViewId="0">
      <selection activeCell="I103" sqref="I103"/>
    </sheetView>
  </sheetViews>
  <sheetFormatPr defaultRowHeight="15" x14ac:dyDescent="0.25"/>
  <cols>
    <col min="1" max="1" width="9.28515625" style="122" customWidth="1"/>
    <col min="2" max="2" width="35" style="122" customWidth="1"/>
    <col min="3" max="3" width="8.42578125" style="122" customWidth="1"/>
    <col min="4" max="4" width="8.28515625" style="122" bestFit="1" customWidth="1"/>
    <col min="5" max="5" width="7.85546875" style="122" customWidth="1"/>
    <col min="6" max="6" width="5.42578125" style="122" customWidth="1"/>
    <col min="7" max="7" width="10.7109375" style="122" customWidth="1"/>
    <col min="8" max="8" width="5.85546875" style="122" customWidth="1"/>
    <col min="9" max="9" width="9.140625" style="122"/>
    <col min="10" max="10" width="5.5703125" style="122" customWidth="1"/>
    <col min="11" max="11" width="5.140625" style="122" customWidth="1"/>
    <col min="12" max="12" width="5.42578125" style="122" customWidth="1"/>
    <col min="13" max="13" width="7.28515625" style="122" customWidth="1"/>
    <col min="14" max="16384" width="9.140625" style="122"/>
  </cols>
  <sheetData>
    <row r="1" spans="1:21" ht="26.25" customHeight="1" x14ac:dyDescent="0.25">
      <c r="A1" s="290" t="s">
        <v>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2" spans="1:21" ht="42" customHeight="1" x14ac:dyDescent="0.25">
      <c r="A2" s="291" t="s">
        <v>5</v>
      </c>
      <c r="B2" s="291" t="s">
        <v>6</v>
      </c>
      <c r="C2" s="293" t="s">
        <v>7</v>
      </c>
      <c r="D2" s="294"/>
      <c r="E2" s="293" t="s">
        <v>204</v>
      </c>
      <c r="F2" s="295"/>
      <c r="G2" s="295"/>
      <c r="H2" s="295"/>
      <c r="I2" s="295"/>
      <c r="J2" s="295"/>
      <c r="K2" s="295"/>
      <c r="L2" s="295"/>
      <c r="M2" s="294"/>
      <c r="N2" s="296" t="s">
        <v>9</v>
      </c>
      <c r="O2" s="297"/>
      <c r="P2" s="297"/>
      <c r="Q2" s="297"/>
      <c r="R2" s="297"/>
      <c r="S2" s="297"/>
      <c r="T2" s="297"/>
      <c r="U2" s="298"/>
    </row>
    <row r="3" spans="1:21" ht="26.25" customHeight="1" x14ac:dyDescent="0.25">
      <c r="A3" s="292"/>
      <c r="B3" s="292"/>
      <c r="C3" s="279" t="s">
        <v>10</v>
      </c>
      <c r="D3" s="279" t="s">
        <v>11</v>
      </c>
      <c r="E3" s="284" t="s">
        <v>12</v>
      </c>
      <c r="F3" s="284" t="s">
        <v>13</v>
      </c>
      <c r="G3" s="299" t="s">
        <v>14</v>
      </c>
      <c r="H3" s="300"/>
      <c r="I3" s="300"/>
      <c r="J3" s="300"/>
      <c r="K3" s="300"/>
      <c r="L3" s="301"/>
      <c r="M3" s="124"/>
      <c r="N3" s="302" t="s">
        <v>15</v>
      </c>
      <c r="O3" s="303"/>
      <c r="P3" s="302" t="s">
        <v>16</v>
      </c>
      <c r="Q3" s="303"/>
      <c r="R3" s="302" t="s">
        <v>17</v>
      </c>
      <c r="S3" s="303"/>
      <c r="T3" s="302" t="s">
        <v>18</v>
      </c>
      <c r="U3" s="303"/>
    </row>
    <row r="4" spans="1:21" ht="24.75" customHeight="1" x14ac:dyDescent="0.25">
      <c r="A4" s="292"/>
      <c r="B4" s="292"/>
      <c r="C4" s="280"/>
      <c r="D4" s="280"/>
      <c r="E4" s="285"/>
      <c r="F4" s="285"/>
      <c r="G4" s="279" t="s">
        <v>19</v>
      </c>
      <c r="H4" s="281" t="s">
        <v>20</v>
      </c>
      <c r="I4" s="282"/>
      <c r="J4" s="283"/>
      <c r="K4" s="279" t="s">
        <v>21</v>
      </c>
      <c r="L4" s="284" t="s">
        <v>22</v>
      </c>
      <c r="M4" s="286" t="s">
        <v>2</v>
      </c>
      <c r="N4" s="272"/>
      <c r="O4" s="273"/>
      <c r="P4" s="272"/>
      <c r="Q4" s="273"/>
      <c r="R4" s="272"/>
      <c r="S4" s="273"/>
      <c r="T4" s="272"/>
      <c r="U4" s="273"/>
    </row>
    <row r="5" spans="1:21" ht="15" customHeight="1" x14ac:dyDescent="0.25">
      <c r="A5" s="292"/>
      <c r="B5" s="292"/>
      <c r="C5" s="280"/>
      <c r="D5" s="280"/>
      <c r="E5" s="285"/>
      <c r="F5" s="285"/>
      <c r="G5" s="280"/>
      <c r="H5" s="274" t="s">
        <v>23</v>
      </c>
      <c r="I5" s="274" t="s">
        <v>24</v>
      </c>
      <c r="J5" s="274" t="s">
        <v>25</v>
      </c>
      <c r="K5" s="280"/>
      <c r="L5" s="285"/>
      <c r="M5" s="287"/>
      <c r="N5" s="125" t="s">
        <v>26</v>
      </c>
      <c r="O5" s="125" t="s">
        <v>27</v>
      </c>
      <c r="P5" s="125" t="s">
        <v>26</v>
      </c>
      <c r="Q5" s="125" t="s">
        <v>27</v>
      </c>
      <c r="R5" s="125" t="s">
        <v>26</v>
      </c>
      <c r="S5" s="125" t="s">
        <v>27</v>
      </c>
      <c r="T5" s="125" t="s">
        <v>26</v>
      </c>
      <c r="U5" s="125" t="s">
        <v>27</v>
      </c>
    </row>
    <row r="6" spans="1:21" x14ac:dyDescent="0.25">
      <c r="A6" s="292"/>
      <c r="B6" s="292"/>
      <c r="C6" s="280"/>
      <c r="D6" s="280"/>
      <c r="E6" s="285"/>
      <c r="F6" s="285"/>
      <c r="G6" s="280"/>
      <c r="H6" s="275"/>
      <c r="I6" s="276"/>
      <c r="J6" s="275"/>
      <c r="K6" s="280"/>
      <c r="L6" s="285"/>
      <c r="M6" s="287"/>
      <c r="N6" s="272" t="s">
        <v>28</v>
      </c>
      <c r="O6" s="278"/>
      <c r="P6" s="278"/>
      <c r="Q6" s="278"/>
      <c r="R6" s="278"/>
      <c r="S6" s="278"/>
      <c r="T6" s="278"/>
      <c r="U6" s="273"/>
    </row>
    <row r="7" spans="1:21" ht="54" customHeight="1" thickBot="1" x14ac:dyDescent="0.3">
      <c r="A7" s="292"/>
      <c r="B7" s="292"/>
      <c r="C7" s="280"/>
      <c r="D7" s="280"/>
      <c r="E7" s="285"/>
      <c r="F7" s="285"/>
      <c r="G7" s="280"/>
      <c r="H7" s="275"/>
      <c r="I7" s="277"/>
      <c r="J7" s="275"/>
      <c r="K7" s="280"/>
      <c r="L7" s="285"/>
      <c r="M7" s="287"/>
      <c r="N7" s="126">
        <v>17</v>
      </c>
      <c r="O7" s="126">
        <v>24</v>
      </c>
      <c r="P7" s="126">
        <v>17</v>
      </c>
      <c r="Q7" s="126">
        <v>24</v>
      </c>
      <c r="R7" s="126">
        <v>17</v>
      </c>
      <c r="S7" s="126">
        <v>25</v>
      </c>
      <c r="T7" s="126">
        <v>17</v>
      </c>
      <c r="U7" s="126">
        <v>24</v>
      </c>
    </row>
    <row r="8" spans="1:21" ht="15.75" thickBot="1" x14ac:dyDescent="0.3">
      <c r="A8" s="127" t="s">
        <v>29</v>
      </c>
      <c r="B8" s="128" t="s">
        <v>30</v>
      </c>
      <c r="C8" s="129" t="s">
        <v>31</v>
      </c>
      <c r="D8" s="129" t="s">
        <v>32</v>
      </c>
      <c r="E8" s="130">
        <f>SUM(E9+E18)</f>
        <v>1404</v>
      </c>
      <c r="F8" s="130">
        <f t="shared" ref="F8:U8" si="0">SUM(F9+F18)</f>
        <v>0</v>
      </c>
      <c r="G8" s="130">
        <f t="shared" si="0"/>
        <v>1404</v>
      </c>
      <c r="H8" s="130">
        <f t="shared" si="0"/>
        <v>945</v>
      </c>
      <c r="I8" s="130">
        <f>SUM(I9+I18)</f>
        <v>459</v>
      </c>
      <c r="J8" s="130"/>
      <c r="K8" s="130">
        <f t="shared" si="0"/>
        <v>0</v>
      </c>
      <c r="L8" s="130">
        <f t="shared" si="0"/>
        <v>54</v>
      </c>
      <c r="M8" s="130">
        <f t="shared" si="0"/>
        <v>18</v>
      </c>
      <c r="N8" s="130">
        <f t="shared" si="0"/>
        <v>612</v>
      </c>
      <c r="O8" s="130">
        <f t="shared" si="0"/>
        <v>792</v>
      </c>
      <c r="P8" s="130">
        <f t="shared" si="0"/>
        <v>0</v>
      </c>
      <c r="Q8" s="130">
        <f t="shared" si="0"/>
        <v>0</v>
      </c>
      <c r="R8" s="130">
        <f t="shared" si="0"/>
        <v>0</v>
      </c>
      <c r="S8" s="130">
        <f t="shared" si="0"/>
        <v>0</v>
      </c>
      <c r="T8" s="130">
        <f t="shared" si="0"/>
        <v>0</v>
      </c>
      <c r="U8" s="131">
        <f t="shared" si="0"/>
        <v>0</v>
      </c>
    </row>
    <row r="9" spans="1:21" ht="24.75" thickBot="1" x14ac:dyDescent="0.3">
      <c r="A9" s="132" t="s">
        <v>34</v>
      </c>
      <c r="B9" s="133" t="s">
        <v>35</v>
      </c>
      <c r="C9" s="134" t="s">
        <v>36</v>
      </c>
      <c r="D9" s="134" t="s">
        <v>37</v>
      </c>
      <c r="E9" s="135">
        <f>SUM(E10:E17)</f>
        <v>886</v>
      </c>
      <c r="F9" s="135">
        <f>SUM(F10:F17)</f>
        <v>0</v>
      </c>
      <c r="G9" s="135">
        <f>SUM(G10:G17)</f>
        <v>886</v>
      </c>
      <c r="H9" s="135">
        <f>SUM(H10:H17)</f>
        <v>567</v>
      </c>
      <c r="I9" s="136">
        <f>SUM(I10:I17)</f>
        <v>319</v>
      </c>
      <c r="J9" s="136"/>
      <c r="K9" s="136">
        <f t="shared" ref="K9:U9" si="1">SUM(K10:K17)</f>
        <v>0</v>
      </c>
      <c r="L9" s="136">
        <f t="shared" si="1"/>
        <v>38</v>
      </c>
      <c r="M9" s="136">
        <f t="shared" si="1"/>
        <v>12</v>
      </c>
      <c r="N9" s="137">
        <f t="shared" si="1"/>
        <v>318</v>
      </c>
      <c r="O9" s="138">
        <f t="shared" si="1"/>
        <v>568</v>
      </c>
      <c r="P9" s="137">
        <f t="shared" si="1"/>
        <v>0</v>
      </c>
      <c r="Q9" s="138">
        <f t="shared" si="1"/>
        <v>0</v>
      </c>
      <c r="R9" s="137">
        <f t="shared" si="1"/>
        <v>0</v>
      </c>
      <c r="S9" s="138">
        <f t="shared" si="1"/>
        <v>0</v>
      </c>
      <c r="T9" s="137">
        <f t="shared" si="1"/>
        <v>0</v>
      </c>
      <c r="U9" s="138">
        <f t="shared" si="1"/>
        <v>0</v>
      </c>
    </row>
    <row r="10" spans="1:21" x14ac:dyDescent="0.25">
      <c r="A10" s="139" t="s">
        <v>38</v>
      </c>
      <c r="B10" s="139" t="s">
        <v>39</v>
      </c>
      <c r="C10" s="140"/>
      <c r="D10" s="140" t="s">
        <v>40</v>
      </c>
      <c r="E10" s="214">
        <f>SUM(G10)</f>
        <v>78</v>
      </c>
      <c r="F10" s="214">
        <v>0</v>
      </c>
      <c r="G10" s="214">
        <f>SUM(N10:U10)</f>
        <v>78</v>
      </c>
      <c r="H10" s="214">
        <v>59</v>
      </c>
      <c r="I10" s="142">
        <v>19</v>
      </c>
      <c r="J10" s="143"/>
      <c r="K10" s="143"/>
      <c r="L10" s="143">
        <v>16</v>
      </c>
      <c r="M10" s="144">
        <v>6</v>
      </c>
      <c r="N10" s="145">
        <v>34</v>
      </c>
      <c r="O10" s="350">
        <v>44</v>
      </c>
      <c r="P10" s="146"/>
      <c r="Q10" s="147"/>
      <c r="R10" s="146"/>
      <c r="S10" s="147"/>
      <c r="T10" s="146"/>
      <c r="U10" s="147"/>
    </row>
    <row r="11" spans="1:21" x14ac:dyDescent="0.25">
      <c r="A11" s="148" t="s">
        <v>41</v>
      </c>
      <c r="B11" s="148" t="s">
        <v>42</v>
      </c>
      <c r="C11" s="149" t="s">
        <v>43</v>
      </c>
      <c r="D11" s="149"/>
      <c r="E11" s="150">
        <f t="shared" ref="E11:E17" si="2">SUM(G11+L11+M11)</f>
        <v>117</v>
      </c>
      <c r="F11" s="150">
        <v>0</v>
      </c>
      <c r="G11" s="150">
        <f t="shared" ref="G11:G17" si="3">SUM(N11:U11)</f>
        <v>117</v>
      </c>
      <c r="H11" s="150">
        <v>98</v>
      </c>
      <c r="I11" s="151">
        <v>19</v>
      </c>
      <c r="J11" s="152"/>
      <c r="K11" s="152"/>
      <c r="L11" s="152"/>
      <c r="M11" s="153"/>
      <c r="N11" s="154">
        <v>50</v>
      </c>
      <c r="O11" s="155">
        <v>67</v>
      </c>
      <c r="P11" s="156"/>
      <c r="Q11" s="157"/>
      <c r="R11" s="156"/>
      <c r="S11" s="157"/>
      <c r="T11" s="156"/>
      <c r="U11" s="157"/>
    </row>
    <row r="12" spans="1:21" x14ac:dyDescent="0.25">
      <c r="A12" s="148" t="s">
        <v>44</v>
      </c>
      <c r="B12" s="148" t="s">
        <v>45</v>
      </c>
      <c r="C12" s="149" t="s">
        <v>43</v>
      </c>
      <c r="D12" s="149"/>
      <c r="E12" s="150">
        <f t="shared" si="2"/>
        <v>117</v>
      </c>
      <c r="F12" s="150">
        <v>0</v>
      </c>
      <c r="G12" s="150">
        <f t="shared" si="3"/>
        <v>117</v>
      </c>
      <c r="H12" s="150">
        <v>0</v>
      </c>
      <c r="I12" s="151">
        <v>117</v>
      </c>
      <c r="J12" s="152"/>
      <c r="K12" s="152"/>
      <c r="L12" s="152"/>
      <c r="M12" s="153"/>
      <c r="N12" s="154">
        <v>34</v>
      </c>
      <c r="O12" s="155">
        <v>83</v>
      </c>
      <c r="P12" s="156"/>
      <c r="Q12" s="157"/>
      <c r="R12" s="156"/>
      <c r="S12" s="157"/>
      <c r="T12" s="156"/>
      <c r="U12" s="157"/>
    </row>
    <row r="13" spans="1:21" x14ac:dyDescent="0.25">
      <c r="A13" s="148" t="s">
        <v>46</v>
      </c>
      <c r="B13" s="158" t="s">
        <v>205</v>
      </c>
      <c r="C13" s="159"/>
      <c r="D13" s="140" t="s">
        <v>40</v>
      </c>
      <c r="E13" s="150">
        <f>SUM(G13)</f>
        <v>234</v>
      </c>
      <c r="F13" s="150">
        <v>0</v>
      </c>
      <c r="G13" s="150">
        <f t="shared" si="3"/>
        <v>234</v>
      </c>
      <c r="H13" s="150">
        <v>223</v>
      </c>
      <c r="I13" s="151">
        <v>11</v>
      </c>
      <c r="J13" s="152"/>
      <c r="K13" s="152"/>
      <c r="L13" s="152">
        <v>22</v>
      </c>
      <c r="M13" s="153">
        <v>6</v>
      </c>
      <c r="N13" s="154">
        <v>100</v>
      </c>
      <c r="O13" s="155">
        <v>134</v>
      </c>
      <c r="P13" s="156"/>
      <c r="Q13" s="157"/>
      <c r="R13" s="156"/>
      <c r="S13" s="157"/>
      <c r="T13" s="156"/>
      <c r="U13" s="157"/>
    </row>
    <row r="14" spans="1:21" x14ac:dyDescent="0.25">
      <c r="A14" s="148" t="s">
        <v>48</v>
      </c>
      <c r="B14" s="148" t="s">
        <v>49</v>
      </c>
      <c r="C14" s="149" t="s">
        <v>43</v>
      </c>
      <c r="D14" s="149"/>
      <c r="E14" s="150">
        <f t="shared" si="2"/>
        <v>117</v>
      </c>
      <c r="F14" s="150">
        <v>0</v>
      </c>
      <c r="G14" s="150">
        <f t="shared" si="3"/>
        <v>117</v>
      </c>
      <c r="H14" s="150">
        <v>115</v>
      </c>
      <c r="I14" s="151">
        <v>2</v>
      </c>
      <c r="J14" s="152"/>
      <c r="K14" s="152"/>
      <c r="L14" s="152"/>
      <c r="M14" s="153"/>
      <c r="N14" s="154">
        <v>50</v>
      </c>
      <c r="O14" s="155">
        <v>67</v>
      </c>
      <c r="P14" s="156"/>
      <c r="Q14" s="157"/>
      <c r="R14" s="156"/>
      <c r="S14" s="157"/>
      <c r="T14" s="156"/>
      <c r="U14" s="157"/>
    </row>
    <row r="15" spans="1:21" x14ac:dyDescent="0.25">
      <c r="A15" s="148" t="s">
        <v>50</v>
      </c>
      <c r="B15" s="148" t="s">
        <v>51</v>
      </c>
      <c r="C15" s="149" t="s">
        <v>43</v>
      </c>
      <c r="D15" s="149"/>
      <c r="E15" s="150">
        <f t="shared" si="2"/>
        <v>117</v>
      </c>
      <c r="F15" s="150">
        <v>0</v>
      </c>
      <c r="G15" s="150">
        <f t="shared" si="3"/>
        <v>117</v>
      </c>
      <c r="H15" s="150">
        <v>4</v>
      </c>
      <c r="I15" s="151">
        <v>113</v>
      </c>
      <c r="J15" s="152"/>
      <c r="K15" s="152"/>
      <c r="L15" s="152"/>
      <c r="M15" s="153"/>
      <c r="N15" s="154">
        <v>50</v>
      </c>
      <c r="O15" s="155">
        <v>67</v>
      </c>
      <c r="P15" s="156"/>
      <c r="Q15" s="157"/>
      <c r="R15" s="156"/>
      <c r="S15" s="157"/>
      <c r="T15" s="156"/>
      <c r="U15" s="157"/>
    </row>
    <row r="16" spans="1:21" x14ac:dyDescent="0.25">
      <c r="A16" s="148" t="s">
        <v>52</v>
      </c>
      <c r="B16" s="148" t="s">
        <v>53</v>
      </c>
      <c r="C16" s="149" t="s">
        <v>54</v>
      </c>
      <c r="D16" s="149"/>
      <c r="E16" s="150">
        <f t="shared" si="2"/>
        <v>70</v>
      </c>
      <c r="F16" s="150">
        <v>0</v>
      </c>
      <c r="G16" s="150">
        <f t="shared" si="3"/>
        <v>70</v>
      </c>
      <c r="H16" s="150">
        <v>50</v>
      </c>
      <c r="I16" s="151">
        <v>20</v>
      </c>
      <c r="J16" s="152"/>
      <c r="K16" s="152"/>
      <c r="L16" s="152"/>
      <c r="M16" s="153"/>
      <c r="N16" s="156"/>
      <c r="O16" s="155">
        <v>70</v>
      </c>
      <c r="P16" s="156"/>
      <c r="Q16" s="157"/>
      <c r="R16" s="156"/>
      <c r="S16" s="157"/>
      <c r="T16" s="156"/>
      <c r="U16" s="157"/>
    </row>
    <row r="17" spans="1:21" ht="15.75" thickBot="1" x14ac:dyDescent="0.3">
      <c r="A17" s="160" t="s">
        <v>55</v>
      </c>
      <c r="B17" s="160" t="s">
        <v>56</v>
      </c>
      <c r="C17" s="161" t="s">
        <v>54</v>
      </c>
      <c r="D17" s="161"/>
      <c r="E17" s="213">
        <f t="shared" si="2"/>
        <v>36</v>
      </c>
      <c r="F17" s="213">
        <v>0</v>
      </c>
      <c r="G17" s="213">
        <f t="shared" si="3"/>
        <v>36</v>
      </c>
      <c r="H17" s="213">
        <v>18</v>
      </c>
      <c r="I17" s="163">
        <v>18</v>
      </c>
      <c r="J17" s="164"/>
      <c r="K17" s="164"/>
      <c r="L17" s="164"/>
      <c r="M17" s="165"/>
      <c r="N17" s="166"/>
      <c r="O17" s="167">
        <v>36</v>
      </c>
      <c r="P17" s="166"/>
      <c r="Q17" s="168"/>
      <c r="R17" s="166"/>
      <c r="S17" s="168"/>
      <c r="T17" s="166"/>
      <c r="U17" s="168"/>
    </row>
    <row r="18" spans="1:21" ht="15.75" thickBot="1" x14ac:dyDescent="0.3">
      <c r="A18" s="288" t="s">
        <v>57</v>
      </c>
      <c r="B18" s="289"/>
      <c r="C18" s="169" t="s">
        <v>58</v>
      </c>
      <c r="D18" s="169" t="s">
        <v>59</v>
      </c>
      <c r="E18" s="135">
        <f t="shared" ref="E18:U18" si="4">SUM(E19:E28)</f>
        <v>518</v>
      </c>
      <c r="F18" s="135">
        <f t="shared" si="4"/>
        <v>0</v>
      </c>
      <c r="G18" s="135">
        <f t="shared" si="4"/>
        <v>518</v>
      </c>
      <c r="H18" s="135">
        <f t="shared" si="4"/>
        <v>378</v>
      </c>
      <c r="I18" s="136">
        <f t="shared" si="4"/>
        <v>140</v>
      </c>
      <c r="J18" s="136"/>
      <c r="K18" s="136">
        <f t="shared" si="4"/>
        <v>0</v>
      </c>
      <c r="L18" s="136">
        <f t="shared" si="4"/>
        <v>16</v>
      </c>
      <c r="M18" s="136">
        <f t="shared" si="4"/>
        <v>6</v>
      </c>
      <c r="N18" s="137">
        <f t="shared" si="4"/>
        <v>294</v>
      </c>
      <c r="O18" s="138">
        <f t="shared" si="4"/>
        <v>224</v>
      </c>
      <c r="P18" s="137">
        <f t="shared" si="4"/>
        <v>0</v>
      </c>
      <c r="Q18" s="138">
        <f t="shared" si="4"/>
        <v>0</v>
      </c>
      <c r="R18" s="137">
        <f t="shared" si="4"/>
        <v>0</v>
      </c>
      <c r="S18" s="138">
        <f t="shared" si="4"/>
        <v>0</v>
      </c>
      <c r="T18" s="137">
        <f t="shared" si="4"/>
        <v>0</v>
      </c>
      <c r="U18" s="138">
        <f t="shared" si="4"/>
        <v>0</v>
      </c>
    </row>
    <row r="19" spans="1:21" x14ac:dyDescent="0.25">
      <c r="A19" s="139" t="s">
        <v>60</v>
      </c>
      <c r="B19" s="139" t="s">
        <v>206</v>
      </c>
      <c r="C19" s="149" t="s">
        <v>43</v>
      </c>
      <c r="D19" s="140"/>
      <c r="E19" s="214">
        <f t="shared" ref="E19:E28" si="5">SUM(G19+L19+M19)</f>
        <v>100</v>
      </c>
      <c r="F19" s="214">
        <v>0</v>
      </c>
      <c r="G19" s="214">
        <f>SUM(N19:U19)</f>
        <v>100</v>
      </c>
      <c r="H19" s="214">
        <v>34</v>
      </c>
      <c r="I19" s="142">
        <v>66</v>
      </c>
      <c r="J19" s="143"/>
      <c r="K19" s="143"/>
      <c r="L19" s="143"/>
      <c r="M19" s="144"/>
      <c r="N19" s="145">
        <v>48</v>
      </c>
      <c r="O19" s="350">
        <v>52</v>
      </c>
      <c r="P19" s="146"/>
      <c r="Q19" s="147"/>
      <c r="R19" s="146"/>
      <c r="S19" s="147"/>
      <c r="T19" s="146"/>
      <c r="U19" s="147"/>
    </row>
    <row r="20" spans="1:21" x14ac:dyDescent="0.25">
      <c r="A20" s="148" t="s">
        <v>62</v>
      </c>
      <c r="B20" s="148" t="s">
        <v>63</v>
      </c>
      <c r="C20" s="149" t="s">
        <v>43</v>
      </c>
      <c r="D20" s="150"/>
      <c r="E20" s="150">
        <f t="shared" si="5"/>
        <v>78</v>
      </c>
      <c r="F20" s="150">
        <v>0</v>
      </c>
      <c r="G20" s="150">
        <f t="shared" ref="G20:G27" si="6">SUM(N20:U20)</f>
        <v>78</v>
      </c>
      <c r="H20" s="150">
        <v>58</v>
      </c>
      <c r="I20" s="151">
        <v>20</v>
      </c>
      <c r="J20" s="152"/>
      <c r="K20" s="152"/>
      <c r="L20" s="152"/>
      <c r="M20" s="153"/>
      <c r="N20" s="154">
        <v>34</v>
      </c>
      <c r="O20" s="155">
        <v>44</v>
      </c>
      <c r="P20" s="156"/>
      <c r="Q20" s="157"/>
      <c r="R20" s="156"/>
      <c r="S20" s="157"/>
      <c r="T20" s="156"/>
      <c r="U20" s="157"/>
    </row>
    <row r="21" spans="1:21" x14ac:dyDescent="0.25">
      <c r="A21" s="148" t="s">
        <v>64</v>
      </c>
      <c r="B21" s="148" t="s">
        <v>207</v>
      </c>
      <c r="C21" s="149" t="s">
        <v>43</v>
      </c>
      <c r="D21" s="149"/>
      <c r="E21" s="150">
        <f t="shared" si="5"/>
        <v>72</v>
      </c>
      <c r="F21" s="150">
        <v>0</v>
      </c>
      <c r="G21" s="150">
        <f t="shared" si="6"/>
        <v>72</v>
      </c>
      <c r="H21" s="150">
        <v>60</v>
      </c>
      <c r="I21" s="151">
        <v>12</v>
      </c>
      <c r="J21" s="152"/>
      <c r="K21" s="152"/>
      <c r="L21" s="152"/>
      <c r="M21" s="153"/>
      <c r="N21" s="154">
        <v>34</v>
      </c>
      <c r="O21" s="155">
        <v>38</v>
      </c>
      <c r="P21" s="156"/>
      <c r="Q21" s="157"/>
      <c r="R21" s="156"/>
      <c r="S21" s="157"/>
      <c r="T21" s="156"/>
      <c r="U21" s="157"/>
    </row>
    <row r="22" spans="1:21" x14ac:dyDescent="0.25">
      <c r="A22" s="148" t="s">
        <v>66</v>
      </c>
      <c r="B22" s="148" t="s">
        <v>208</v>
      </c>
      <c r="C22" s="149"/>
      <c r="D22" s="140" t="s">
        <v>40</v>
      </c>
      <c r="E22" s="150">
        <f>SUM(G22)</f>
        <v>85</v>
      </c>
      <c r="F22" s="150">
        <v>0</v>
      </c>
      <c r="G22" s="150">
        <f t="shared" si="6"/>
        <v>85</v>
      </c>
      <c r="H22" s="150">
        <v>73</v>
      </c>
      <c r="I22" s="151">
        <v>12</v>
      </c>
      <c r="J22" s="152"/>
      <c r="K22" s="152"/>
      <c r="L22" s="152">
        <v>16</v>
      </c>
      <c r="M22" s="153">
        <v>6</v>
      </c>
      <c r="N22" s="154">
        <v>34</v>
      </c>
      <c r="O22" s="155">
        <v>51</v>
      </c>
      <c r="P22" s="156"/>
      <c r="Q22" s="157"/>
      <c r="R22" s="156"/>
      <c r="S22" s="157"/>
      <c r="T22" s="156"/>
      <c r="U22" s="157"/>
    </row>
    <row r="23" spans="1:21" x14ac:dyDescent="0.25">
      <c r="A23" s="170" t="s">
        <v>68</v>
      </c>
      <c r="B23" s="148" t="s">
        <v>69</v>
      </c>
      <c r="C23" s="150"/>
      <c r="D23" s="149"/>
      <c r="E23" s="150"/>
      <c r="F23" s="150"/>
      <c r="G23" s="150"/>
      <c r="H23" s="150"/>
      <c r="I23" s="171"/>
      <c r="J23" s="152"/>
      <c r="K23" s="152"/>
      <c r="L23" s="152"/>
      <c r="M23" s="153"/>
      <c r="N23" s="156"/>
      <c r="O23" s="157"/>
      <c r="P23" s="156"/>
      <c r="Q23" s="157"/>
      <c r="R23" s="156"/>
      <c r="S23" s="157"/>
      <c r="T23" s="156"/>
      <c r="U23" s="157"/>
    </row>
    <row r="24" spans="1:21" x14ac:dyDescent="0.25">
      <c r="A24" s="170" t="s">
        <v>70</v>
      </c>
      <c r="B24" s="148" t="s">
        <v>71</v>
      </c>
      <c r="C24" s="149"/>
      <c r="D24" s="150"/>
      <c r="E24" s="150">
        <f t="shared" si="5"/>
        <v>36</v>
      </c>
      <c r="F24" s="150">
        <v>0</v>
      </c>
      <c r="G24" s="150">
        <f t="shared" si="6"/>
        <v>36</v>
      </c>
      <c r="H24" s="150">
        <v>31</v>
      </c>
      <c r="I24" s="151">
        <v>5</v>
      </c>
      <c r="J24" s="152"/>
      <c r="K24" s="152"/>
      <c r="L24" s="152"/>
      <c r="M24" s="153"/>
      <c r="N24" s="154">
        <v>36</v>
      </c>
      <c r="O24" s="157"/>
      <c r="P24" s="156"/>
      <c r="Q24" s="157"/>
      <c r="R24" s="156"/>
      <c r="S24" s="157"/>
      <c r="T24" s="156"/>
      <c r="U24" s="157"/>
    </row>
    <row r="25" spans="1:21" x14ac:dyDescent="0.25">
      <c r="A25" s="170" t="s">
        <v>72</v>
      </c>
      <c r="B25" s="148" t="s">
        <v>73</v>
      </c>
      <c r="C25" s="149"/>
      <c r="D25" s="150"/>
      <c r="E25" s="150">
        <f t="shared" si="5"/>
        <v>36</v>
      </c>
      <c r="F25" s="150">
        <v>0</v>
      </c>
      <c r="G25" s="150">
        <f t="shared" si="6"/>
        <v>36</v>
      </c>
      <c r="H25" s="150">
        <v>31</v>
      </c>
      <c r="I25" s="151">
        <v>5</v>
      </c>
      <c r="J25" s="152"/>
      <c r="K25" s="152"/>
      <c r="L25" s="152"/>
      <c r="M25" s="153"/>
      <c r="N25" s="154">
        <v>36</v>
      </c>
      <c r="O25" s="157"/>
      <c r="P25" s="156"/>
      <c r="Q25" s="157"/>
      <c r="R25" s="156"/>
      <c r="S25" s="157"/>
      <c r="T25" s="156"/>
      <c r="U25" s="157"/>
    </row>
    <row r="26" spans="1:21" x14ac:dyDescent="0.25">
      <c r="A26" s="170" t="s">
        <v>74</v>
      </c>
      <c r="B26" s="148" t="s">
        <v>75</v>
      </c>
      <c r="C26" s="149"/>
      <c r="D26" s="150"/>
      <c r="E26" s="150">
        <f t="shared" si="5"/>
        <v>36</v>
      </c>
      <c r="F26" s="150">
        <v>0</v>
      </c>
      <c r="G26" s="150">
        <f t="shared" si="6"/>
        <v>36</v>
      </c>
      <c r="H26" s="150">
        <v>28</v>
      </c>
      <c r="I26" s="151">
        <v>8</v>
      </c>
      <c r="J26" s="152"/>
      <c r="K26" s="152"/>
      <c r="L26" s="152"/>
      <c r="M26" s="153"/>
      <c r="N26" s="154">
        <v>36</v>
      </c>
      <c r="O26" s="157"/>
      <c r="P26" s="156"/>
      <c r="Q26" s="157"/>
      <c r="R26" s="156"/>
      <c r="S26" s="157"/>
      <c r="T26" s="156"/>
      <c r="U26" s="157"/>
    </row>
    <row r="27" spans="1:21" x14ac:dyDescent="0.25">
      <c r="A27" s="170" t="s">
        <v>76</v>
      </c>
      <c r="B27" s="148" t="s">
        <v>77</v>
      </c>
      <c r="C27" s="149" t="s">
        <v>54</v>
      </c>
      <c r="D27" s="150"/>
      <c r="E27" s="150">
        <f t="shared" si="5"/>
        <v>36</v>
      </c>
      <c r="F27" s="150">
        <v>0</v>
      </c>
      <c r="G27" s="150">
        <f t="shared" si="6"/>
        <v>36</v>
      </c>
      <c r="H27" s="150">
        <v>29</v>
      </c>
      <c r="I27" s="151">
        <v>7</v>
      </c>
      <c r="J27" s="152"/>
      <c r="K27" s="152"/>
      <c r="L27" s="152"/>
      <c r="M27" s="153"/>
      <c r="N27" s="172">
        <v>36</v>
      </c>
      <c r="O27" s="157"/>
      <c r="P27" s="156"/>
      <c r="Q27" s="157"/>
      <c r="R27" s="156"/>
      <c r="S27" s="157"/>
      <c r="T27" s="156"/>
      <c r="U27" s="157"/>
    </row>
    <row r="28" spans="1:21" ht="15.75" thickBot="1" x14ac:dyDescent="0.3">
      <c r="A28" s="173" t="s">
        <v>78</v>
      </c>
      <c r="B28" s="160" t="s">
        <v>79</v>
      </c>
      <c r="C28" s="149" t="s">
        <v>54</v>
      </c>
      <c r="D28" s="213"/>
      <c r="E28" s="213">
        <f t="shared" si="5"/>
        <v>39</v>
      </c>
      <c r="F28" s="213">
        <v>0</v>
      </c>
      <c r="G28" s="213">
        <f>SUM(N28:U28)</f>
        <v>39</v>
      </c>
      <c r="H28" s="213">
        <v>34</v>
      </c>
      <c r="I28" s="163">
        <v>5</v>
      </c>
      <c r="J28" s="164"/>
      <c r="K28" s="164"/>
      <c r="L28" s="164"/>
      <c r="M28" s="165"/>
      <c r="N28" s="166"/>
      <c r="O28" s="167">
        <v>39</v>
      </c>
      <c r="P28" s="166"/>
      <c r="Q28" s="168"/>
      <c r="R28" s="166"/>
      <c r="S28" s="168"/>
      <c r="T28" s="166"/>
      <c r="U28" s="168"/>
    </row>
    <row r="29" spans="1:21" ht="24.75" thickBot="1" x14ac:dyDescent="0.3">
      <c r="A29" s="174" t="s">
        <v>80</v>
      </c>
      <c r="B29" s="175" t="s">
        <v>81</v>
      </c>
      <c r="C29" s="176" t="s">
        <v>58</v>
      </c>
      <c r="D29" s="130"/>
      <c r="E29" s="130">
        <f>SUM(E30:E34)</f>
        <v>514</v>
      </c>
      <c r="F29" s="130">
        <f t="shared" ref="F29:U29" si="7">SUM(F30:F34)</f>
        <v>78</v>
      </c>
      <c r="G29" s="130">
        <f>SUM(G30:G34)</f>
        <v>436</v>
      </c>
      <c r="H29" s="130">
        <f t="shared" si="7"/>
        <v>108</v>
      </c>
      <c r="I29" s="130">
        <f t="shared" si="7"/>
        <v>328</v>
      </c>
      <c r="J29" s="130"/>
      <c r="K29" s="130">
        <f t="shared" si="7"/>
        <v>0</v>
      </c>
      <c r="L29" s="130">
        <f t="shared" si="7"/>
        <v>0</v>
      </c>
      <c r="M29" s="130">
        <f t="shared" si="7"/>
        <v>0</v>
      </c>
      <c r="N29" s="130">
        <f t="shared" si="7"/>
        <v>0</v>
      </c>
      <c r="O29" s="177">
        <f t="shared" si="7"/>
        <v>0</v>
      </c>
      <c r="P29" s="178">
        <f t="shared" si="7"/>
        <v>116</v>
      </c>
      <c r="Q29" s="131">
        <f t="shared" si="7"/>
        <v>100</v>
      </c>
      <c r="R29" s="179">
        <f t="shared" si="7"/>
        <v>90</v>
      </c>
      <c r="S29" s="177">
        <f t="shared" si="7"/>
        <v>60</v>
      </c>
      <c r="T29" s="178">
        <f t="shared" si="7"/>
        <v>124</v>
      </c>
      <c r="U29" s="131">
        <f t="shared" si="7"/>
        <v>24</v>
      </c>
    </row>
    <row r="30" spans="1:21" x14ac:dyDescent="0.25">
      <c r="A30" s="180" t="s">
        <v>82</v>
      </c>
      <c r="B30" s="139" t="s">
        <v>83</v>
      </c>
      <c r="C30" s="140" t="s">
        <v>54</v>
      </c>
      <c r="D30" s="214"/>
      <c r="E30" s="214">
        <f>SUM(F30:G30)</f>
        <v>42</v>
      </c>
      <c r="F30" s="214">
        <v>6</v>
      </c>
      <c r="G30" s="214">
        <v>36</v>
      </c>
      <c r="H30" s="214">
        <v>36</v>
      </c>
      <c r="I30" s="143">
        <v>0</v>
      </c>
      <c r="J30" s="143"/>
      <c r="K30" s="143"/>
      <c r="L30" s="143"/>
      <c r="M30" s="144"/>
      <c r="N30" s="146"/>
      <c r="O30" s="181"/>
      <c r="P30" s="146"/>
      <c r="Q30" s="147"/>
      <c r="R30" s="182"/>
      <c r="S30" s="181"/>
      <c r="T30" s="356">
        <v>42</v>
      </c>
      <c r="U30" s="147"/>
    </row>
    <row r="31" spans="1:21" x14ac:dyDescent="0.25">
      <c r="A31" s="170" t="s">
        <v>84</v>
      </c>
      <c r="B31" s="148" t="s">
        <v>49</v>
      </c>
      <c r="C31" s="149" t="s">
        <v>54</v>
      </c>
      <c r="D31" s="150"/>
      <c r="E31" s="150">
        <f t="shared" ref="E31:E34" si="8">SUM(F31:G31)</f>
        <v>42</v>
      </c>
      <c r="F31" s="150">
        <v>6</v>
      </c>
      <c r="G31" s="150">
        <v>36</v>
      </c>
      <c r="H31" s="150">
        <v>36</v>
      </c>
      <c r="I31" s="152">
        <v>0</v>
      </c>
      <c r="J31" s="152"/>
      <c r="K31" s="152"/>
      <c r="L31" s="152"/>
      <c r="M31" s="153"/>
      <c r="N31" s="156"/>
      <c r="O31" s="183"/>
      <c r="P31" s="172">
        <v>42</v>
      </c>
      <c r="Q31" s="157"/>
      <c r="R31" s="184"/>
      <c r="S31" s="183"/>
      <c r="T31" s="156"/>
      <c r="U31" s="157"/>
    </row>
    <row r="32" spans="1:21" ht="24" x14ac:dyDescent="0.25">
      <c r="A32" s="170" t="s">
        <v>85</v>
      </c>
      <c r="B32" s="158" t="s">
        <v>86</v>
      </c>
      <c r="C32" s="149" t="s">
        <v>209</v>
      </c>
      <c r="D32" s="150"/>
      <c r="E32" s="150">
        <f t="shared" si="8"/>
        <v>194</v>
      </c>
      <c r="F32" s="150">
        <v>30</v>
      </c>
      <c r="G32" s="150">
        <v>164</v>
      </c>
      <c r="H32" s="150">
        <v>0</v>
      </c>
      <c r="I32" s="152">
        <v>164</v>
      </c>
      <c r="J32" s="152"/>
      <c r="K32" s="152"/>
      <c r="L32" s="152"/>
      <c r="M32" s="153"/>
      <c r="N32" s="156"/>
      <c r="O32" s="183"/>
      <c r="P32" s="154">
        <v>34</v>
      </c>
      <c r="Q32" s="185">
        <v>30</v>
      </c>
      <c r="R32" s="186">
        <v>50</v>
      </c>
      <c r="S32" s="152">
        <v>34</v>
      </c>
      <c r="T32" s="172">
        <v>46</v>
      </c>
      <c r="U32" s="157"/>
    </row>
    <row r="33" spans="1:21" x14ac:dyDescent="0.25">
      <c r="A33" s="170" t="s">
        <v>88</v>
      </c>
      <c r="B33" s="148" t="s">
        <v>51</v>
      </c>
      <c r="C33" s="149" t="s">
        <v>87</v>
      </c>
      <c r="D33" s="150"/>
      <c r="E33" s="150">
        <f t="shared" si="8"/>
        <v>194</v>
      </c>
      <c r="F33" s="150">
        <v>30</v>
      </c>
      <c r="G33" s="150">
        <v>164</v>
      </c>
      <c r="H33" s="150">
        <v>0</v>
      </c>
      <c r="I33" s="152">
        <v>164</v>
      </c>
      <c r="J33" s="152"/>
      <c r="K33" s="152"/>
      <c r="L33" s="152"/>
      <c r="M33" s="153"/>
      <c r="N33" s="156"/>
      <c r="O33" s="183"/>
      <c r="P33" s="154">
        <v>40</v>
      </c>
      <c r="Q33" s="185">
        <v>28</v>
      </c>
      <c r="R33" s="186">
        <v>40</v>
      </c>
      <c r="S33" s="152">
        <v>26</v>
      </c>
      <c r="T33" s="187">
        <v>36</v>
      </c>
      <c r="U33" s="155">
        <v>24</v>
      </c>
    </row>
    <row r="34" spans="1:21" ht="15.75" thickBot="1" x14ac:dyDescent="0.3">
      <c r="A34" s="173" t="s">
        <v>89</v>
      </c>
      <c r="B34" s="160" t="s">
        <v>90</v>
      </c>
      <c r="C34" s="161" t="s">
        <v>54</v>
      </c>
      <c r="D34" s="213"/>
      <c r="E34" s="213">
        <f t="shared" si="8"/>
        <v>42</v>
      </c>
      <c r="F34" s="213">
        <v>6</v>
      </c>
      <c r="G34" s="213">
        <v>36</v>
      </c>
      <c r="H34" s="213">
        <v>36</v>
      </c>
      <c r="I34" s="164">
        <v>0</v>
      </c>
      <c r="J34" s="164"/>
      <c r="K34" s="164"/>
      <c r="L34" s="164"/>
      <c r="M34" s="165"/>
      <c r="N34" s="166"/>
      <c r="O34" s="188"/>
      <c r="P34" s="189"/>
      <c r="Q34" s="355">
        <v>42</v>
      </c>
      <c r="R34" s="191"/>
      <c r="S34" s="188"/>
      <c r="T34" s="189"/>
      <c r="U34" s="190"/>
    </row>
    <row r="35" spans="1:21" ht="24.75" thickBot="1" x14ac:dyDescent="0.3">
      <c r="A35" s="174" t="s">
        <v>91</v>
      </c>
      <c r="B35" s="175" t="s">
        <v>92</v>
      </c>
      <c r="C35" s="176" t="s">
        <v>93</v>
      </c>
      <c r="D35" s="130"/>
      <c r="E35" s="130">
        <f>SUM(E36:E37)</f>
        <v>210</v>
      </c>
      <c r="F35" s="130">
        <f>SUM(F36:F37)</f>
        <v>30</v>
      </c>
      <c r="G35" s="130">
        <f>SUM(G36:G37)</f>
        <v>180</v>
      </c>
      <c r="H35" s="130">
        <f t="shared" ref="H35:U35" si="9">SUM(H36:H37)</f>
        <v>141</v>
      </c>
      <c r="I35" s="130">
        <f t="shared" si="9"/>
        <v>39</v>
      </c>
      <c r="J35" s="130"/>
      <c r="K35" s="130">
        <f t="shared" si="9"/>
        <v>0</v>
      </c>
      <c r="L35" s="130">
        <f t="shared" si="9"/>
        <v>0</v>
      </c>
      <c r="M35" s="130">
        <f t="shared" si="9"/>
        <v>0</v>
      </c>
      <c r="N35" s="130">
        <f t="shared" si="9"/>
        <v>0</v>
      </c>
      <c r="O35" s="130">
        <f t="shared" si="9"/>
        <v>0</v>
      </c>
      <c r="P35" s="130">
        <f t="shared" si="9"/>
        <v>50</v>
      </c>
      <c r="Q35" s="130">
        <f t="shared" si="9"/>
        <v>34</v>
      </c>
      <c r="R35" s="130">
        <f t="shared" si="9"/>
        <v>92</v>
      </c>
      <c r="S35" s="130">
        <f t="shared" si="9"/>
        <v>34</v>
      </c>
      <c r="T35" s="130">
        <f t="shared" si="9"/>
        <v>0</v>
      </c>
      <c r="U35" s="130">
        <f t="shared" si="9"/>
        <v>0</v>
      </c>
    </row>
    <row r="36" spans="1:21" x14ac:dyDescent="0.25">
      <c r="A36" s="180" t="s">
        <v>94</v>
      </c>
      <c r="B36" s="139" t="s">
        <v>73</v>
      </c>
      <c r="C36" s="140" t="s">
        <v>95</v>
      </c>
      <c r="D36" s="214"/>
      <c r="E36" s="214">
        <f>SUM(F36:G36)</f>
        <v>168</v>
      </c>
      <c r="F36" s="214">
        <v>24</v>
      </c>
      <c r="G36" s="214">
        <v>144</v>
      </c>
      <c r="H36" s="214">
        <v>111</v>
      </c>
      <c r="I36" s="143">
        <v>33</v>
      </c>
      <c r="J36" s="143"/>
      <c r="K36" s="143"/>
      <c r="L36" s="143"/>
      <c r="M36" s="144"/>
      <c r="N36" s="146"/>
      <c r="O36" s="147"/>
      <c r="P36" s="145">
        <v>50</v>
      </c>
      <c r="Q36" s="192">
        <v>34</v>
      </c>
      <c r="R36" s="193">
        <v>50</v>
      </c>
      <c r="S36" s="350">
        <v>34</v>
      </c>
      <c r="T36" s="146"/>
      <c r="U36" s="147"/>
    </row>
    <row r="37" spans="1:21" ht="15.75" thickBot="1" x14ac:dyDescent="0.3">
      <c r="A37" s="173" t="s">
        <v>96</v>
      </c>
      <c r="B37" s="194" t="s">
        <v>97</v>
      </c>
      <c r="C37" s="161" t="s">
        <v>54</v>
      </c>
      <c r="D37" s="213"/>
      <c r="E37" s="213">
        <f>SUM(F37:G37)</f>
        <v>42</v>
      </c>
      <c r="F37" s="213">
        <v>6</v>
      </c>
      <c r="G37" s="213">
        <v>36</v>
      </c>
      <c r="H37" s="213">
        <v>30</v>
      </c>
      <c r="I37" s="195">
        <v>6</v>
      </c>
      <c r="J37" s="164"/>
      <c r="K37" s="164"/>
      <c r="L37" s="164"/>
      <c r="M37" s="165"/>
      <c r="N37" s="166"/>
      <c r="O37" s="168"/>
      <c r="P37" s="166"/>
      <c r="Q37" s="168"/>
      <c r="R37" s="352">
        <v>42</v>
      </c>
      <c r="S37" s="168"/>
      <c r="T37" s="166"/>
      <c r="U37" s="168"/>
    </row>
    <row r="38" spans="1:21" ht="15.75" thickBot="1" x14ac:dyDescent="0.3">
      <c r="A38" s="196" t="s">
        <v>98</v>
      </c>
      <c r="B38" s="197" t="s">
        <v>99</v>
      </c>
      <c r="C38" s="130" t="s">
        <v>210</v>
      </c>
      <c r="D38" s="130" t="s">
        <v>37</v>
      </c>
      <c r="E38" s="130">
        <f>SUM(E39:E50)</f>
        <v>936</v>
      </c>
      <c r="F38" s="130">
        <f>SUM(F39:F50)</f>
        <v>140</v>
      </c>
      <c r="G38" s="130">
        <f>SUM(G39:G50)</f>
        <v>796</v>
      </c>
      <c r="H38" s="130">
        <f>SUM(H39:H50)</f>
        <v>438</v>
      </c>
      <c r="I38" s="177">
        <f>SUM(I39:I50)</f>
        <v>358</v>
      </c>
      <c r="J38" s="177"/>
      <c r="K38" s="177"/>
      <c r="L38" s="177">
        <f t="shared" ref="L38:U38" si="10">SUM(L39:L50)</f>
        <v>12</v>
      </c>
      <c r="M38" s="177">
        <f t="shared" si="10"/>
        <v>12</v>
      </c>
      <c r="N38" s="178">
        <f t="shared" si="10"/>
        <v>0</v>
      </c>
      <c r="O38" s="131">
        <f t="shared" si="10"/>
        <v>0</v>
      </c>
      <c r="P38" s="177">
        <f t="shared" si="10"/>
        <v>322</v>
      </c>
      <c r="Q38" s="131">
        <f t="shared" si="10"/>
        <v>130</v>
      </c>
      <c r="R38" s="177">
        <f t="shared" si="10"/>
        <v>186</v>
      </c>
      <c r="S38" s="131">
        <f t="shared" si="10"/>
        <v>118</v>
      </c>
      <c r="T38" s="177">
        <f t="shared" si="10"/>
        <v>108</v>
      </c>
      <c r="U38" s="131">
        <f t="shared" si="10"/>
        <v>78</v>
      </c>
    </row>
    <row r="39" spans="1:21" ht="24" x14ac:dyDescent="0.25">
      <c r="A39" s="139" t="s">
        <v>101</v>
      </c>
      <c r="B39" s="198" t="s">
        <v>102</v>
      </c>
      <c r="C39" s="140" t="s">
        <v>54</v>
      </c>
      <c r="D39" s="198"/>
      <c r="E39" s="214">
        <f>SUM(F39:G39)</f>
        <v>80</v>
      </c>
      <c r="F39" s="214">
        <v>12</v>
      </c>
      <c r="G39" s="214">
        <v>68</v>
      </c>
      <c r="H39" s="214">
        <v>36</v>
      </c>
      <c r="I39" s="143">
        <v>32</v>
      </c>
      <c r="J39" s="143"/>
      <c r="K39" s="143"/>
      <c r="L39" s="143"/>
      <c r="M39" s="144"/>
      <c r="N39" s="146"/>
      <c r="O39" s="147"/>
      <c r="P39" s="356">
        <v>80</v>
      </c>
      <c r="Q39" s="147"/>
      <c r="R39" s="146"/>
      <c r="S39" s="147"/>
      <c r="T39" s="146"/>
      <c r="U39" s="147"/>
    </row>
    <row r="40" spans="1:21" ht="24" x14ac:dyDescent="0.25">
      <c r="A40" s="148" t="s">
        <v>103</v>
      </c>
      <c r="B40" s="158" t="s">
        <v>104</v>
      </c>
      <c r="C40" s="140" t="s">
        <v>43</v>
      </c>
      <c r="D40" s="158"/>
      <c r="E40" s="150">
        <f t="shared" ref="E40:E50" si="11">SUM(F40:G40)</f>
        <v>114</v>
      </c>
      <c r="F40" s="150">
        <v>18</v>
      </c>
      <c r="G40" s="150">
        <v>96</v>
      </c>
      <c r="H40" s="150">
        <v>62</v>
      </c>
      <c r="I40" s="152">
        <v>34</v>
      </c>
      <c r="J40" s="152"/>
      <c r="K40" s="152"/>
      <c r="L40" s="152"/>
      <c r="M40" s="153"/>
      <c r="N40" s="156"/>
      <c r="O40" s="157"/>
      <c r="P40" s="156"/>
      <c r="Q40" s="253"/>
      <c r="R40" s="254">
        <v>50</v>
      </c>
      <c r="S40" s="353">
        <v>64</v>
      </c>
      <c r="T40" s="156"/>
      <c r="U40" s="157"/>
    </row>
    <row r="41" spans="1:21" x14ac:dyDescent="0.25">
      <c r="A41" s="148" t="s">
        <v>105</v>
      </c>
      <c r="B41" s="158" t="s">
        <v>106</v>
      </c>
      <c r="C41" s="140" t="s">
        <v>43</v>
      </c>
      <c r="D41" s="149"/>
      <c r="E41" s="150">
        <f t="shared" si="11"/>
        <v>76</v>
      </c>
      <c r="F41" s="150">
        <v>12</v>
      </c>
      <c r="G41" s="150">
        <v>64</v>
      </c>
      <c r="H41" s="150">
        <v>36</v>
      </c>
      <c r="I41" s="152">
        <v>28</v>
      </c>
      <c r="J41" s="152"/>
      <c r="K41" s="152"/>
      <c r="L41" s="152"/>
      <c r="M41" s="153"/>
      <c r="N41" s="199"/>
      <c r="O41" s="200"/>
      <c r="P41" s="154">
        <v>42</v>
      </c>
      <c r="Q41" s="155">
        <v>34</v>
      </c>
      <c r="R41" s="156"/>
      <c r="S41" s="157"/>
      <c r="T41" s="156"/>
      <c r="U41" s="157"/>
    </row>
    <row r="42" spans="1:21" x14ac:dyDescent="0.25">
      <c r="A42" s="148" t="s">
        <v>107</v>
      </c>
      <c r="B42" s="158" t="s">
        <v>108</v>
      </c>
      <c r="C42" s="140" t="s">
        <v>54</v>
      </c>
      <c r="D42" s="158"/>
      <c r="E42" s="150">
        <f t="shared" si="11"/>
        <v>76</v>
      </c>
      <c r="F42" s="150">
        <v>12</v>
      </c>
      <c r="G42" s="150">
        <v>64</v>
      </c>
      <c r="H42" s="150">
        <v>30</v>
      </c>
      <c r="I42" s="152">
        <v>34</v>
      </c>
      <c r="J42" s="152"/>
      <c r="K42" s="152"/>
      <c r="L42" s="152"/>
      <c r="M42" s="153"/>
      <c r="N42" s="156"/>
      <c r="O42" s="157"/>
      <c r="P42" s="156"/>
      <c r="Q42" s="157"/>
      <c r="R42" s="172">
        <v>76</v>
      </c>
      <c r="S42" s="157"/>
      <c r="T42" s="156"/>
      <c r="U42" s="157"/>
    </row>
    <row r="43" spans="1:21" ht="24" x14ac:dyDescent="0.25">
      <c r="A43" s="148" t="s">
        <v>109</v>
      </c>
      <c r="B43" s="158" t="s">
        <v>110</v>
      </c>
      <c r="C43" s="149"/>
      <c r="D43" s="140" t="s">
        <v>40</v>
      </c>
      <c r="E43" s="150">
        <f t="shared" si="11"/>
        <v>114</v>
      </c>
      <c r="F43" s="150">
        <v>18</v>
      </c>
      <c r="G43" s="150">
        <v>96</v>
      </c>
      <c r="H43" s="150">
        <v>54</v>
      </c>
      <c r="I43" s="152">
        <v>42</v>
      </c>
      <c r="J43" s="152"/>
      <c r="K43" s="152"/>
      <c r="L43" s="226">
        <v>6</v>
      </c>
      <c r="M43" s="257">
        <v>6</v>
      </c>
      <c r="N43" s="156"/>
      <c r="O43" s="157"/>
      <c r="P43" s="254">
        <v>60</v>
      </c>
      <c r="Q43" s="353">
        <v>54</v>
      </c>
      <c r="R43" s="156"/>
      <c r="S43" s="200"/>
      <c r="T43" s="156"/>
      <c r="U43" s="157"/>
    </row>
    <row r="44" spans="1:21" ht="24" x14ac:dyDescent="0.25">
      <c r="A44" s="148" t="s">
        <v>112</v>
      </c>
      <c r="B44" s="158" t="s">
        <v>113</v>
      </c>
      <c r="C44" s="149"/>
      <c r="D44" s="149" t="s">
        <v>178</v>
      </c>
      <c r="E44" s="150">
        <f t="shared" si="11"/>
        <v>58</v>
      </c>
      <c r="F44" s="150">
        <v>10</v>
      </c>
      <c r="G44" s="150">
        <v>48</v>
      </c>
      <c r="H44" s="150">
        <v>40</v>
      </c>
      <c r="I44" s="203">
        <v>8</v>
      </c>
      <c r="J44" s="152"/>
      <c r="K44" s="152"/>
      <c r="L44" s="152">
        <v>6</v>
      </c>
      <c r="M44" s="153">
        <v>6</v>
      </c>
      <c r="N44" s="156"/>
      <c r="O44" s="157"/>
      <c r="P44" s="156"/>
      <c r="Q44" s="157"/>
      <c r="R44" s="156"/>
      <c r="S44" s="157"/>
      <c r="T44" s="172">
        <v>58</v>
      </c>
      <c r="U44" s="157"/>
    </row>
    <row r="45" spans="1:21" ht="24" x14ac:dyDescent="0.25">
      <c r="A45" s="148" t="s">
        <v>114</v>
      </c>
      <c r="B45" s="158" t="s">
        <v>115</v>
      </c>
      <c r="C45" s="140" t="s">
        <v>43</v>
      </c>
      <c r="D45" s="149"/>
      <c r="E45" s="150">
        <f t="shared" si="11"/>
        <v>114</v>
      </c>
      <c r="F45" s="150">
        <v>18</v>
      </c>
      <c r="G45" s="150">
        <v>96</v>
      </c>
      <c r="H45" s="150">
        <v>24</v>
      </c>
      <c r="I45" s="203">
        <v>72</v>
      </c>
      <c r="J45" s="152"/>
      <c r="K45" s="152"/>
      <c r="L45" s="201"/>
      <c r="M45" s="202"/>
      <c r="N45" s="156"/>
      <c r="O45" s="157"/>
      <c r="P45" s="156"/>
      <c r="Q45" s="157"/>
      <c r="R45" s="172">
        <v>60</v>
      </c>
      <c r="S45" s="155">
        <v>54</v>
      </c>
      <c r="T45" s="156"/>
      <c r="U45" s="157"/>
    </row>
    <row r="46" spans="1:21" x14ac:dyDescent="0.25">
      <c r="A46" s="148" t="s">
        <v>116</v>
      </c>
      <c r="B46" s="148" t="s">
        <v>117</v>
      </c>
      <c r="C46" s="140" t="s">
        <v>54</v>
      </c>
      <c r="D46" s="148"/>
      <c r="E46" s="150">
        <f t="shared" si="11"/>
        <v>60</v>
      </c>
      <c r="F46" s="150">
        <v>10</v>
      </c>
      <c r="G46" s="150">
        <v>50</v>
      </c>
      <c r="H46" s="150">
        <v>40</v>
      </c>
      <c r="I46" s="203">
        <v>10</v>
      </c>
      <c r="J46" s="152"/>
      <c r="K46" s="152"/>
      <c r="L46" s="152"/>
      <c r="M46" s="153"/>
      <c r="N46" s="156"/>
      <c r="O46" s="157"/>
      <c r="P46" s="172">
        <v>60</v>
      </c>
      <c r="Q46" s="157"/>
      <c r="R46" s="156"/>
      <c r="S46" s="157"/>
      <c r="T46" s="156"/>
      <c r="U46" s="157"/>
    </row>
    <row r="47" spans="1:21" x14ac:dyDescent="0.25">
      <c r="A47" s="148" t="s">
        <v>118</v>
      </c>
      <c r="B47" s="148" t="s">
        <v>119</v>
      </c>
      <c r="C47" s="140" t="s">
        <v>54</v>
      </c>
      <c r="D47" s="148"/>
      <c r="E47" s="150">
        <f t="shared" si="11"/>
        <v>80</v>
      </c>
      <c r="F47" s="150">
        <v>12</v>
      </c>
      <c r="G47" s="150">
        <v>68</v>
      </c>
      <c r="H47" s="150">
        <v>20</v>
      </c>
      <c r="I47" s="203">
        <v>48</v>
      </c>
      <c r="J47" s="152"/>
      <c r="K47" s="152"/>
      <c r="L47" s="152"/>
      <c r="M47" s="153"/>
      <c r="N47" s="156"/>
      <c r="O47" s="157"/>
      <c r="P47" s="172">
        <v>80</v>
      </c>
      <c r="Q47" s="157"/>
      <c r="R47" s="156"/>
      <c r="S47" s="157"/>
      <c r="T47" s="156"/>
      <c r="U47" s="157"/>
    </row>
    <row r="48" spans="1:21" ht="24" x14ac:dyDescent="0.25">
      <c r="A48" s="148" t="s">
        <v>120</v>
      </c>
      <c r="B48" s="158" t="s">
        <v>121</v>
      </c>
      <c r="C48" s="140" t="s">
        <v>43</v>
      </c>
      <c r="D48" s="150"/>
      <c r="E48" s="150">
        <f t="shared" si="11"/>
        <v>86</v>
      </c>
      <c r="F48" s="150">
        <v>12</v>
      </c>
      <c r="G48" s="150">
        <v>74</v>
      </c>
      <c r="H48" s="150">
        <v>56</v>
      </c>
      <c r="I48" s="203">
        <v>18</v>
      </c>
      <c r="J48" s="152"/>
      <c r="K48" s="152"/>
      <c r="L48" s="152"/>
      <c r="M48" s="153"/>
      <c r="N48" s="156"/>
      <c r="O48" s="157"/>
      <c r="P48" s="156"/>
      <c r="Q48" s="157"/>
      <c r="R48" s="156"/>
      <c r="S48" s="157"/>
      <c r="T48" s="172">
        <v>50</v>
      </c>
      <c r="U48" s="155">
        <v>36</v>
      </c>
    </row>
    <row r="49" spans="1:21" ht="24" x14ac:dyDescent="0.25">
      <c r="A49" s="160" t="s">
        <v>122</v>
      </c>
      <c r="B49" s="194" t="s">
        <v>123</v>
      </c>
      <c r="C49" s="213" t="s">
        <v>54</v>
      </c>
      <c r="D49" s="213"/>
      <c r="E49" s="213">
        <f t="shared" si="11"/>
        <v>42</v>
      </c>
      <c r="F49" s="213">
        <v>6</v>
      </c>
      <c r="G49" s="213">
        <v>36</v>
      </c>
      <c r="H49" s="213">
        <v>20</v>
      </c>
      <c r="I49" s="195">
        <v>16</v>
      </c>
      <c r="J49" s="164"/>
      <c r="K49" s="164"/>
      <c r="L49" s="164"/>
      <c r="M49" s="165"/>
      <c r="N49" s="166"/>
      <c r="O49" s="168"/>
      <c r="P49" s="166"/>
      <c r="Q49" s="168"/>
      <c r="R49" s="166"/>
      <c r="S49" s="168"/>
      <c r="T49" s="166"/>
      <c r="U49" s="167">
        <v>42</v>
      </c>
    </row>
    <row r="50" spans="1:21" ht="15.75" thickBot="1" x14ac:dyDescent="0.3">
      <c r="A50" s="160" t="s">
        <v>124</v>
      </c>
      <c r="B50" s="204" t="s">
        <v>125</v>
      </c>
      <c r="C50" s="205" t="s">
        <v>54</v>
      </c>
      <c r="D50" s="205"/>
      <c r="E50" s="205">
        <f t="shared" si="11"/>
        <v>36</v>
      </c>
      <c r="F50" s="205"/>
      <c r="G50" s="205">
        <v>36</v>
      </c>
      <c r="H50" s="205">
        <v>20</v>
      </c>
      <c r="I50" s="163">
        <v>16</v>
      </c>
      <c r="J50" s="164"/>
      <c r="K50" s="164"/>
      <c r="L50" s="164"/>
      <c r="M50" s="165"/>
      <c r="N50" s="166"/>
      <c r="O50" s="168"/>
      <c r="P50" s="166"/>
      <c r="Q50" s="167">
        <v>42</v>
      </c>
      <c r="R50" s="166"/>
      <c r="S50" s="168"/>
      <c r="T50" s="166"/>
      <c r="U50" s="168"/>
    </row>
    <row r="51" spans="1:21" ht="15.75" thickBot="1" x14ac:dyDescent="0.3">
      <c r="A51" s="196" t="s">
        <v>126</v>
      </c>
      <c r="B51" s="197" t="s">
        <v>127</v>
      </c>
      <c r="C51" s="130" t="s">
        <v>210</v>
      </c>
      <c r="D51" s="130" t="s">
        <v>213</v>
      </c>
      <c r="E51" s="130">
        <f>SUM(E52+E58+E64+E70+E76+E82+E86)</f>
        <v>2258</v>
      </c>
      <c r="F51" s="130">
        <f t="shared" ref="F51:M51" si="12">SUM(F52+F58+F64+F70+F76+F82+F86)</f>
        <v>158</v>
      </c>
      <c r="G51" s="130">
        <f t="shared" si="12"/>
        <v>876</v>
      </c>
      <c r="H51" s="130">
        <f t="shared" si="12"/>
        <v>486</v>
      </c>
      <c r="I51" s="130">
        <f t="shared" si="12"/>
        <v>374</v>
      </c>
      <c r="J51" s="130">
        <f t="shared" si="12"/>
        <v>32</v>
      </c>
      <c r="K51" s="130">
        <f t="shared" si="12"/>
        <v>1224</v>
      </c>
      <c r="L51" s="130">
        <f t="shared" si="12"/>
        <v>42</v>
      </c>
      <c r="M51" s="177">
        <f t="shared" si="12"/>
        <v>114</v>
      </c>
      <c r="N51" s="206">
        <f>SUM(N52+N58+N64+N70+N76+N82+N86)</f>
        <v>0</v>
      </c>
      <c r="O51" s="131">
        <f t="shared" ref="O51:U51" si="13">SUM(O52+O58+O64+O70+O76+O82+O86)</f>
        <v>0</v>
      </c>
      <c r="P51" s="206">
        <f t="shared" si="13"/>
        <v>124</v>
      </c>
      <c r="Q51" s="131">
        <f t="shared" si="13"/>
        <v>552</v>
      </c>
      <c r="R51" s="206">
        <f t="shared" si="13"/>
        <v>220</v>
      </c>
      <c r="S51" s="131">
        <f t="shared" si="13"/>
        <v>652</v>
      </c>
      <c r="T51" s="206">
        <f t="shared" si="13"/>
        <v>350</v>
      </c>
      <c r="U51" s="131">
        <f t="shared" si="13"/>
        <v>360</v>
      </c>
    </row>
    <row r="52" spans="1:21" ht="48" x14ac:dyDescent="0.25">
      <c r="A52" s="207" t="s">
        <v>130</v>
      </c>
      <c r="B52" s="208" t="s">
        <v>131</v>
      </c>
      <c r="C52" s="209" t="s">
        <v>175</v>
      </c>
      <c r="D52" s="209" t="s">
        <v>37</v>
      </c>
      <c r="E52" s="209">
        <f>SUM(E53:E56)</f>
        <v>234</v>
      </c>
      <c r="F52" s="209">
        <f>SUM(F53:F56)</f>
        <v>16</v>
      </c>
      <c r="G52" s="209">
        <f t="shared" ref="G52:H52" si="14">SUM(G53:G56)</f>
        <v>74</v>
      </c>
      <c r="H52" s="209">
        <f t="shared" si="14"/>
        <v>48</v>
      </c>
      <c r="I52" s="210">
        <f>SUM(I53:I56)</f>
        <v>26</v>
      </c>
      <c r="J52" s="210">
        <f>SUM(J53:J56)</f>
        <v>0</v>
      </c>
      <c r="K52" s="210">
        <f>SUM(K53:K56)</f>
        <v>144</v>
      </c>
      <c r="L52" s="210">
        <v>6</v>
      </c>
      <c r="M52" s="210">
        <v>18</v>
      </c>
      <c r="N52" s="211">
        <f>SUM(N53:N57)</f>
        <v>0</v>
      </c>
      <c r="O52" s="212">
        <f t="shared" ref="O52:U52" si="15">SUM(O53:O57)</f>
        <v>0</v>
      </c>
      <c r="P52" s="211">
        <f t="shared" si="15"/>
        <v>0</v>
      </c>
      <c r="Q52" s="212">
        <f t="shared" si="15"/>
        <v>234</v>
      </c>
      <c r="R52" s="211">
        <f t="shared" si="15"/>
        <v>0</v>
      </c>
      <c r="S52" s="212">
        <f t="shared" si="15"/>
        <v>0</v>
      </c>
      <c r="T52" s="211">
        <f t="shared" si="15"/>
        <v>0</v>
      </c>
      <c r="U52" s="212">
        <f t="shared" si="15"/>
        <v>0</v>
      </c>
    </row>
    <row r="53" spans="1:21" ht="36" x14ac:dyDescent="0.25">
      <c r="A53" s="148" t="s">
        <v>132</v>
      </c>
      <c r="B53" s="158" t="s">
        <v>133</v>
      </c>
      <c r="C53" s="150"/>
      <c r="D53" s="260" t="s">
        <v>134</v>
      </c>
      <c r="E53" s="150">
        <f>SUM(F53+G53)</f>
        <v>38</v>
      </c>
      <c r="F53" s="150">
        <v>6</v>
      </c>
      <c r="G53" s="150">
        <v>32</v>
      </c>
      <c r="H53" s="150">
        <v>24</v>
      </c>
      <c r="I53" s="152">
        <v>8</v>
      </c>
      <c r="J53" s="152"/>
      <c r="K53" s="152"/>
      <c r="L53" s="152"/>
      <c r="M53" s="153"/>
      <c r="N53" s="156"/>
      <c r="O53" s="157"/>
      <c r="P53" s="156"/>
      <c r="Q53" s="155">
        <v>38</v>
      </c>
      <c r="R53" s="156"/>
      <c r="S53" s="157"/>
      <c r="T53" s="156"/>
      <c r="U53" s="157"/>
    </row>
    <row r="54" spans="1:21" ht="24" x14ac:dyDescent="0.25">
      <c r="A54" s="148" t="s">
        <v>135</v>
      </c>
      <c r="B54" s="158" t="s">
        <v>136</v>
      </c>
      <c r="C54" s="150"/>
      <c r="D54" s="261"/>
      <c r="E54" s="150">
        <f>SUM(F54+G54)</f>
        <v>52</v>
      </c>
      <c r="F54" s="150">
        <v>10</v>
      </c>
      <c r="G54" s="215">
        <v>42</v>
      </c>
      <c r="H54" s="150">
        <v>24</v>
      </c>
      <c r="I54" s="152">
        <v>18</v>
      </c>
      <c r="J54" s="152"/>
      <c r="K54" s="152"/>
      <c r="L54" s="152">
        <v>6</v>
      </c>
      <c r="M54" s="153">
        <v>6</v>
      </c>
      <c r="N54" s="156"/>
      <c r="O54" s="157"/>
      <c r="P54" s="156"/>
      <c r="Q54" s="155">
        <v>52</v>
      </c>
      <c r="R54" s="156"/>
      <c r="S54" s="157"/>
      <c r="T54" s="156"/>
      <c r="U54" s="157"/>
    </row>
    <row r="55" spans="1:21" x14ac:dyDescent="0.25">
      <c r="A55" s="148" t="s">
        <v>137</v>
      </c>
      <c r="B55" s="158" t="s">
        <v>0</v>
      </c>
      <c r="C55" s="149" t="s">
        <v>54</v>
      </c>
      <c r="D55" s="150"/>
      <c r="E55" s="150">
        <f>SUM(N55:U55)</f>
        <v>72</v>
      </c>
      <c r="F55" s="150"/>
      <c r="G55" s="150"/>
      <c r="H55" s="150"/>
      <c r="I55" s="152"/>
      <c r="J55" s="152"/>
      <c r="K55" s="152">
        <f>SUM(N55:U55)</f>
        <v>72</v>
      </c>
      <c r="L55" s="152"/>
      <c r="M55" s="153"/>
      <c r="N55" s="156"/>
      <c r="O55" s="157"/>
      <c r="P55" s="156"/>
      <c r="Q55" s="155">
        <v>72</v>
      </c>
      <c r="R55" s="156"/>
      <c r="S55" s="157"/>
      <c r="T55" s="156"/>
      <c r="U55" s="157"/>
    </row>
    <row r="56" spans="1:21" x14ac:dyDescent="0.25">
      <c r="A56" s="148" t="s">
        <v>138</v>
      </c>
      <c r="B56" s="158" t="s">
        <v>1</v>
      </c>
      <c r="C56" s="140"/>
      <c r="D56" s="150"/>
      <c r="E56" s="150">
        <f>SUM(N56:U56)</f>
        <v>72</v>
      </c>
      <c r="F56" s="150"/>
      <c r="G56" s="150"/>
      <c r="H56" s="150"/>
      <c r="I56" s="152"/>
      <c r="J56" s="152"/>
      <c r="K56" s="152">
        <f>SUM(N56:U56)</f>
        <v>72</v>
      </c>
      <c r="L56" s="152"/>
      <c r="M56" s="153"/>
      <c r="N56" s="156"/>
      <c r="O56" s="157"/>
      <c r="P56" s="156"/>
      <c r="Q56" s="155">
        <v>72</v>
      </c>
      <c r="R56" s="156"/>
      <c r="S56" s="157"/>
      <c r="T56" s="156"/>
      <c r="U56" s="157"/>
    </row>
    <row r="57" spans="1:21" x14ac:dyDescent="0.25">
      <c r="A57" s="148"/>
      <c r="B57" s="216" t="s">
        <v>139</v>
      </c>
      <c r="C57" s="150"/>
      <c r="D57" s="150" t="s">
        <v>140</v>
      </c>
      <c r="E57" s="150"/>
      <c r="F57" s="150"/>
      <c r="G57" s="150"/>
      <c r="H57" s="150"/>
      <c r="I57" s="152"/>
      <c r="J57" s="152"/>
      <c r="K57" s="152"/>
      <c r="L57" s="152"/>
      <c r="M57" s="153">
        <v>12</v>
      </c>
      <c r="N57" s="156"/>
      <c r="O57" s="157"/>
      <c r="P57" s="156"/>
      <c r="Q57" s="155"/>
      <c r="R57" s="156"/>
      <c r="S57" s="157"/>
      <c r="T57" s="156"/>
      <c r="U57" s="157"/>
    </row>
    <row r="58" spans="1:21" ht="72" x14ac:dyDescent="0.25">
      <c r="A58" s="217" t="s">
        <v>141</v>
      </c>
      <c r="B58" s="218" t="s">
        <v>142</v>
      </c>
      <c r="C58" s="219" t="s">
        <v>175</v>
      </c>
      <c r="D58" s="219" t="s">
        <v>37</v>
      </c>
      <c r="E58" s="219">
        <f>SUM(E59:E62)</f>
        <v>400</v>
      </c>
      <c r="F58" s="219">
        <f>SUM(F59:F62)</f>
        <v>30</v>
      </c>
      <c r="G58" s="219">
        <f t="shared" ref="G58:H58" si="16">SUM(G59:G62)</f>
        <v>154</v>
      </c>
      <c r="H58" s="219">
        <f t="shared" si="16"/>
        <v>84</v>
      </c>
      <c r="I58" s="220">
        <f>SUM(I59:I62)</f>
        <v>70</v>
      </c>
      <c r="J58" s="220">
        <f>SUM(J59:J62)</f>
        <v>16</v>
      </c>
      <c r="K58" s="220">
        <f>SUM(K59:K62)</f>
        <v>216</v>
      </c>
      <c r="L58" s="220">
        <v>6</v>
      </c>
      <c r="M58" s="220">
        <v>18</v>
      </c>
      <c r="N58" s="221">
        <f>SUM(N59:N63)</f>
        <v>0</v>
      </c>
      <c r="O58" s="222">
        <f t="shared" ref="O58:U58" si="17">SUM(O59:O63)</f>
        <v>0</v>
      </c>
      <c r="P58" s="221">
        <f t="shared" si="17"/>
        <v>0</v>
      </c>
      <c r="Q58" s="222">
        <f t="shared" si="17"/>
        <v>0</v>
      </c>
      <c r="R58" s="221">
        <f t="shared" si="17"/>
        <v>0</v>
      </c>
      <c r="S58" s="222">
        <f t="shared" si="17"/>
        <v>400</v>
      </c>
      <c r="T58" s="221">
        <f t="shared" si="17"/>
        <v>0</v>
      </c>
      <c r="U58" s="222">
        <f t="shared" si="17"/>
        <v>0</v>
      </c>
    </row>
    <row r="59" spans="1:21" ht="48" x14ac:dyDescent="0.25">
      <c r="A59" s="148" t="s">
        <v>143</v>
      </c>
      <c r="B59" s="158" t="s">
        <v>144</v>
      </c>
      <c r="C59" s="223"/>
      <c r="D59" s="260" t="s">
        <v>134</v>
      </c>
      <c r="E59" s="150">
        <f>SUM(F59+G59)</f>
        <v>40</v>
      </c>
      <c r="F59" s="150">
        <v>6</v>
      </c>
      <c r="G59" s="150">
        <v>34</v>
      </c>
      <c r="H59" s="150">
        <v>24</v>
      </c>
      <c r="I59" s="152">
        <v>10</v>
      </c>
      <c r="J59" s="152"/>
      <c r="K59" s="152"/>
      <c r="L59" s="152"/>
      <c r="M59" s="153"/>
      <c r="N59" s="156"/>
      <c r="O59" s="157"/>
      <c r="P59" s="156"/>
      <c r="Q59" s="157"/>
      <c r="R59" s="227"/>
      <c r="S59" s="155">
        <v>40</v>
      </c>
      <c r="T59" s="156"/>
      <c r="U59" s="157"/>
    </row>
    <row r="60" spans="1:21" ht="36" x14ac:dyDescent="0.25">
      <c r="A60" s="148" t="s">
        <v>145</v>
      </c>
      <c r="B60" s="158" t="s">
        <v>146</v>
      </c>
      <c r="C60" s="223"/>
      <c r="D60" s="261"/>
      <c r="E60" s="150">
        <f>SUM(F60+G60)</f>
        <v>144</v>
      </c>
      <c r="F60" s="150">
        <v>24</v>
      </c>
      <c r="G60" s="150">
        <v>120</v>
      </c>
      <c r="H60" s="150">
        <v>60</v>
      </c>
      <c r="I60" s="123">
        <v>60</v>
      </c>
      <c r="J60" s="152">
        <v>16</v>
      </c>
      <c r="K60" s="152"/>
      <c r="L60" s="152">
        <v>6</v>
      </c>
      <c r="M60" s="153">
        <v>6</v>
      </c>
      <c r="N60" s="156"/>
      <c r="O60" s="157"/>
      <c r="P60" s="156"/>
      <c r="Q60" s="157"/>
      <c r="R60" s="251"/>
      <c r="S60" s="353">
        <v>144</v>
      </c>
      <c r="T60" s="156"/>
      <c r="U60" s="157"/>
    </row>
    <row r="61" spans="1:21" x14ac:dyDescent="0.25">
      <c r="A61" s="148" t="s">
        <v>147</v>
      </c>
      <c r="B61" s="158" t="s">
        <v>0</v>
      </c>
      <c r="C61" s="223" t="s">
        <v>54</v>
      </c>
      <c r="D61" s="223"/>
      <c r="E61" s="150">
        <f>SUM(N61:U61)</f>
        <v>72</v>
      </c>
      <c r="F61" s="150"/>
      <c r="G61" s="150"/>
      <c r="H61" s="150"/>
      <c r="I61" s="152"/>
      <c r="J61" s="152"/>
      <c r="K61" s="152">
        <f>SUM(N61:U61)</f>
        <v>72</v>
      </c>
      <c r="L61" s="152"/>
      <c r="M61" s="153"/>
      <c r="N61" s="156"/>
      <c r="O61" s="157"/>
      <c r="P61" s="156"/>
      <c r="Q61" s="157"/>
      <c r="R61" s="227"/>
      <c r="S61" s="155">
        <v>72</v>
      </c>
      <c r="T61" s="156"/>
      <c r="U61" s="157"/>
    </row>
    <row r="62" spans="1:21" x14ac:dyDescent="0.25">
      <c r="A62" s="148" t="s">
        <v>148</v>
      </c>
      <c r="B62" s="148" t="s">
        <v>1</v>
      </c>
      <c r="C62" s="149"/>
      <c r="D62" s="150"/>
      <c r="E62" s="150">
        <f>SUM(N62:U62)</f>
        <v>144</v>
      </c>
      <c r="F62" s="150"/>
      <c r="G62" s="150"/>
      <c r="H62" s="150"/>
      <c r="I62" s="152"/>
      <c r="J62" s="152"/>
      <c r="K62" s="152">
        <f>SUM(N62:U62)</f>
        <v>144</v>
      </c>
      <c r="L62" s="152"/>
      <c r="M62" s="153"/>
      <c r="N62" s="156"/>
      <c r="O62" s="157"/>
      <c r="P62" s="156"/>
      <c r="Q62" s="157"/>
      <c r="R62" s="227"/>
      <c r="S62" s="155">
        <v>144</v>
      </c>
      <c r="T62" s="156"/>
      <c r="U62" s="157"/>
    </row>
    <row r="63" spans="1:21" x14ac:dyDescent="0.25">
      <c r="A63" s="148"/>
      <c r="B63" s="216" t="s">
        <v>139</v>
      </c>
      <c r="C63" s="150"/>
      <c r="D63" s="150" t="s">
        <v>140</v>
      </c>
      <c r="E63" s="150"/>
      <c r="F63" s="150"/>
      <c r="G63" s="150"/>
      <c r="H63" s="150"/>
      <c r="I63" s="152"/>
      <c r="J63" s="152"/>
      <c r="K63" s="152"/>
      <c r="L63" s="152"/>
      <c r="M63" s="153">
        <v>12</v>
      </c>
      <c r="N63" s="156"/>
      <c r="O63" s="157"/>
      <c r="P63" s="156"/>
      <c r="Q63" s="157"/>
      <c r="R63" s="227"/>
      <c r="S63" s="155"/>
      <c r="T63" s="156"/>
      <c r="U63" s="157"/>
    </row>
    <row r="64" spans="1:21" ht="72" x14ac:dyDescent="0.25">
      <c r="A64" s="217" t="s">
        <v>149</v>
      </c>
      <c r="B64" s="218" t="s">
        <v>150</v>
      </c>
      <c r="C64" s="219" t="s">
        <v>175</v>
      </c>
      <c r="D64" s="219" t="s">
        <v>37</v>
      </c>
      <c r="E64" s="219">
        <f>SUM(E65:E68)</f>
        <v>242</v>
      </c>
      <c r="F64" s="219">
        <f>SUM(F65:F68)</f>
        <v>16</v>
      </c>
      <c r="G64" s="219">
        <f t="shared" ref="G64:H64" si="18">SUM(G65:G68)</f>
        <v>82</v>
      </c>
      <c r="H64" s="219">
        <f t="shared" si="18"/>
        <v>48</v>
      </c>
      <c r="I64" s="220">
        <f>SUM(I65:I68)</f>
        <v>34</v>
      </c>
      <c r="J64" s="220">
        <f>SUM(J65:J68)</f>
        <v>0</v>
      </c>
      <c r="K64" s="220">
        <f>SUM(K65:K68)</f>
        <v>144</v>
      </c>
      <c r="L64" s="220">
        <v>6</v>
      </c>
      <c r="M64" s="220">
        <v>18</v>
      </c>
      <c r="N64" s="221">
        <f>SUM(N65:N69)</f>
        <v>0</v>
      </c>
      <c r="O64" s="222">
        <f t="shared" ref="O64:U64" si="19">SUM(O65:O69)</f>
        <v>0</v>
      </c>
      <c r="P64" s="221">
        <f t="shared" si="19"/>
        <v>0</v>
      </c>
      <c r="Q64" s="222">
        <f t="shared" si="19"/>
        <v>0</v>
      </c>
      <c r="R64" s="221">
        <f t="shared" si="19"/>
        <v>134</v>
      </c>
      <c r="S64" s="222">
        <f t="shared" si="19"/>
        <v>108</v>
      </c>
      <c r="T64" s="221">
        <f t="shared" si="19"/>
        <v>0</v>
      </c>
      <c r="U64" s="222">
        <f t="shared" si="19"/>
        <v>0</v>
      </c>
    </row>
    <row r="65" spans="1:21" ht="48" x14ac:dyDescent="0.25">
      <c r="A65" s="148" t="s">
        <v>151</v>
      </c>
      <c r="B65" s="158" t="s">
        <v>152</v>
      </c>
      <c r="C65" s="223"/>
      <c r="D65" s="260" t="s">
        <v>134</v>
      </c>
      <c r="E65" s="150">
        <f>SUM(F65+G65)</f>
        <v>38</v>
      </c>
      <c r="F65" s="150">
        <v>6</v>
      </c>
      <c r="G65" s="150">
        <v>32</v>
      </c>
      <c r="H65" s="150">
        <v>22</v>
      </c>
      <c r="I65" s="152">
        <v>10</v>
      </c>
      <c r="J65" s="152"/>
      <c r="K65" s="152"/>
      <c r="L65" s="152"/>
      <c r="M65" s="153"/>
      <c r="N65" s="156"/>
      <c r="O65" s="157"/>
      <c r="P65" s="156"/>
      <c r="Q65" s="157"/>
      <c r="R65" s="258">
        <v>38</v>
      </c>
      <c r="S65" s="157"/>
      <c r="T65" s="156"/>
      <c r="U65" s="157"/>
    </row>
    <row r="66" spans="1:21" ht="36" x14ac:dyDescent="0.25">
      <c r="A66" s="148" t="s">
        <v>153</v>
      </c>
      <c r="B66" s="158" t="s">
        <v>154</v>
      </c>
      <c r="C66" s="223"/>
      <c r="D66" s="261"/>
      <c r="E66" s="150">
        <f>SUM(F66+G66)</f>
        <v>60</v>
      </c>
      <c r="F66" s="150">
        <v>10</v>
      </c>
      <c r="G66" s="150">
        <v>50</v>
      </c>
      <c r="H66" s="150">
        <v>26</v>
      </c>
      <c r="I66" s="152">
        <v>24</v>
      </c>
      <c r="J66" s="152"/>
      <c r="K66" s="152"/>
      <c r="L66" s="152">
        <v>6</v>
      </c>
      <c r="M66" s="153">
        <v>6</v>
      </c>
      <c r="N66" s="156"/>
      <c r="O66" s="157"/>
      <c r="P66" s="156"/>
      <c r="Q66" s="157"/>
      <c r="R66" s="258">
        <v>60</v>
      </c>
      <c r="S66" s="157"/>
      <c r="T66" s="156"/>
      <c r="U66" s="157"/>
    </row>
    <row r="67" spans="1:21" x14ac:dyDescent="0.25">
      <c r="A67" s="148" t="s">
        <v>155</v>
      </c>
      <c r="B67" s="158" t="s">
        <v>0</v>
      </c>
      <c r="C67" s="223" t="s">
        <v>54</v>
      </c>
      <c r="D67" s="150"/>
      <c r="E67" s="150">
        <f>SUM(N67:U67)</f>
        <v>36</v>
      </c>
      <c r="F67" s="150"/>
      <c r="G67" s="150"/>
      <c r="H67" s="150"/>
      <c r="I67" s="152"/>
      <c r="J67" s="152"/>
      <c r="K67" s="152">
        <f>SUM(N67:U67)</f>
        <v>36</v>
      </c>
      <c r="L67" s="152"/>
      <c r="M67" s="153"/>
      <c r="N67" s="156"/>
      <c r="O67" s="157"/>
      <c r="P67" s="156"/>
      <c r="Q67" s="157"/>
      <c r="R67" s="258">
        <v>36</v>
      </c>
      <c r="S67" s="157"/>
      <c r="T67" s="156"/>
      <c r="U67" s="157"/>
    </row>
    <row r="68" spans="1:21" x14ac:dyDescent="0.25">
      <c r="A68" s="148" t="s">
        <v>156</v>
      </c>
      <c r="B68" s="158" t="s">
        <v>1</v>
      </c>
      <c r="C68" s="149"/>
      <c r="D68" s="150"/>
      <c r="E68" s="150">
        <f>SUM(N68:U68)</f>
        <v>108</v>
      </c>
      <c r="F68" s="150"/>
      <c r="G68" s="150"/>
      <c r="H68" s="225"/>
      <c r="I68" s="226"/>
      <c r="J68" s="201"/>
      <c r="K68" s="152">
        <f>SUM(N68:U68)</f>
        <v>108</v>
      </c>
      <c r="L68" s="201"/>
      <c r="M68" s="153"/>
      <c r="N68" s="156"/>
      <c r="O68" s="157"/>
      <c r="P68" s="156"/>
      <c r="Q68" s="157"/>
      <c r="R68" s="252"/>
      <c r="S68" s="155">
        <v>108</v>
      </c>
      <c r="T68" s="156"/>
      <c r="U68" s="157"/>
    </row>
    <row r="69" spans="1:21" x14ac:dyDescent="0.25">
      <c r="A69" s="148"/>
      <c r="B69" s="216" t="s">
        <v>139</v>
      </c>
      <c r="C69" s="150"/>
      <c r="D69" s="150" t="s">
        <v>140</v>
      </c>
      <c r="E69" s="150"/>
      <c r="F69" s="150"/>
      <c r="G69" s="150"/>
      <c r="H69" s="225"/>
      <c r="I69" s="201"/>
      <c r="J69" s="201"/>
      <c r="K69" s="152"/>
      <c r="L69" s="201"/>
      <c r="M69" s="153">
        <v>12</v>
      </c>
      <c r="N69" s="156"/>
      <c r="O69" s="157"/>
      <c r="P69" s="156"/>
      <c r="Q69" s="157"/>
      <c r="R69" s="252"/>
      <c r="S69" s="155"/>
      <c r="T69" s="156"/>
      <c r="U69" s="157"/>
    </row>
    <row r="70" spans="1:21" ht="72" x14ac:dyDescent="0.25">
      <c r="A70" s="217" t="s">
        <v>157</v>
      </c>
      <c r="B70" s="218" t="s">
        <v>158</v>
      </c>
      <c r="C70" s="219" t="s">
        <v>93</v>
      </c>
      <c r="D70" s="219" t="s">
        <v>59</v>
      </c>
      <c r="E70" s="219">
        <f>SUM(E71:E74)</f>
        <v>230</v>
      </c>
      <c r="F70" s="219">
        <f>SUM(F71:F74)</f>
        <v>16</v>
      </c>
      <c r="G70" s="219">
        <f t="shared" ref="G70:H70" si="20">SUM(G71:G74)</f>
        <v>70</v>
      </c>
      <c r="H70" s="219">
        <f t="shared" si="20"/>
        <v>36</v>
      </c>
      <c r="I70" s="220">
        <f>SUM(I71:I74)</f>
        <v>34</v>
      </c>
      <c r="J70" s="220">
        <f>SUM(J71:J74)</f>
        <v>0</v>
      </c>
      <c r="K70" s="220">
        <f>SUM(K71:K74)</f>
        <v>144</v>
      </c>
      <c r="L70" s="220"/>
      <c r="M70" s="220">
        <v>12</v>
      </c>
      <c r="N70" s="221">
        <f>SUM(N71:N75)</f>
        <v>0</v>
      </c>
      <c r="O70" s="222">
        <f t="shared" ref="O70:U70" si="21">SUM(O71:O75)</f>
        <v>0</v>
      </c>
      <c r="P70" s="221">
        <f t="shared" si="21"/>
        <v>0</v>
      </c>
      <c r="Q70" s="222">
        <f t="shared" si="21"/>
        <v>0</v>
      </c>
      <c r="R70" s="221">
        <f t="shared" si="21"/>
        <v>86</v>
      </c>
      <c r="S70" s="222">
        <f t="shared" si="21"/>
        <v>144</v>
      </c>
      <c r="T70" s="221">
        <f t="shared" si="21"/>
        <v>0</v>
      </c>
      <c r="U70" s="222">
        <f t="shared" si="21"/>
        <v>0</v>
      </c>
    </row>
    <row r="71" spans="1:21" ht="36" x14ac:dyDescent="0.25">
      <c r="A71" s="148" t="s">
        <v>159</v>
      </c>
      <c r="B71" s="158" t="s">
        <v>160</v>
      </c>
      <c r="C71" s="24"/>
      <c r="D71" s="160"/>
      <c r="E71" s="150">
        <f t="shared" ref="E71" si="22">SUM(F71+G71)</f>
        <v>38</v>
      </c>
      <c r="F71" s="150">
        <v>6</v>
      </c>
      <c r="G71" s="150">
        <v>32</v>
      </c>
      <c r="H71" s="150">
        <v>22</v>
      </c>
      <c r="I71" s="152">
        <v>10</v>
      </c>
      <c r="J71" s="152"/>
      <c r="K71" s="152"/>
      <c r="L71" s="152"/>
      <c r="M71" s="153"/>
      <c r="N71" s="156"/>
      <c r="O71" s="157"/>
      <c r="P71" s="156"/>
      <c r="Q71" s="157"/>
      <c r="R71" s="203">
        <v>38</v>
      </c>
      <c r="S71" s="183"/>
      <c r="T71" s="156"/>
      <c r="U71" s="157"/>
    </row>
    <row r="72" spans="1:21" ht="36" x14ac:dyDescent="0.25">
      <c r="A72" s="148" t="s">
        <v>161</v>
      </c>
      <c r="B72" s="158" t="s">
        <v>162</v>
      </c>
      <c r="C72" s="24" t="s">
        <v>54</v>
      </c>
      <c r="D72" s="148"/>
      <c r="E72" s="150">
        <f>SUM(M72+L72+G72+F72)</f>
        <v>48</v>
      </c>
      <c r="F72" s="150">
        <v>10</v>
      </c>
      <c r="G72" s="150">
        <v>38</v>
      </c>
      <c r="H72" s="150">
        <v>14</v>
      </c>
      <c r="I72" s="152">
        <v>24</v>
      </c>
      <c r="J72" s="152"/>
      <c r="K72" s="152"/>
      <c r="L72" s="201"/>
      <c r="M72" s="202"/>
      <c r="N72" s="156"/>
      <c r="O72" s="157"/>
      <c r="P72" s="156"/>
      <c r="Q72" s="157"/>
      <c r="R72" s="203">
        <v>48</v>
      </c>
      <c r="S72" s="183"/>
      <c r="T72" s="156"/>
      <c r="U72" s="157"/>
    </row>
    <row r="73" spans="1:21" x14ac:dyDescent="0.25">
      <c r="A73" s="148" t="s">
        <v>163</v>
      </c>
      <c r="B73" s="158" t="s">
        <v>0</v>
      </c>
      <c r="C73" s="223" t="s">
        <v>54</v>
      </c>
      <c r="D73" s="150"/>
      <c r="E73" s="150">
        <f>SUM(N73:U73)</f>
        <v>36</v>
      </c>
      <c r="F73" s="150"/>
      <c r="G73" s="150"/>
      <c r="H73" s="150"/>
      <c r="I73" s="152"/>
      <c r="J73" s="152"/>
      <c r="K73" s="152">
        <f>SUM(N73:U73)</f>
        <v>36</v>
      </c>
      <c r="L73" s="152"/>
      <c r="M73" s="153"/>
      <c r="N73" s="156"/>
      <c r="O73" s="157"/>
      <c r="P73" s="156"/>
      <c r="Q73" s="157"/>
      <c r="R73" s="183"/>
      <c r="S73" s="203">
        <v>36</v>
      </c>
      <c r="T73" s="156"/>
      <c r="U73" s="157"/>
    </row>
    <row r="74" spans="1:21" x14ac:dyDescent="0.25">
      <c r="A74" s="148" t="s">
        <v>164</v>
      </c>
      <c r="B74" s="158" t="s">
        <v>1</v>
      </c>
      <c r="C74" s="149"/>
      <c r="D74" s="150"/>
      <c r="E74" s="150">
        <f>SUM(N74:U74)</f>
        <v>108</v>
      </c>
      <c r="F74" s="150"/>
      <c r="G74" s="150"/>
      <c r="H74" s="150"/>
      <c r="I74" s="152"/>
      <c r="J74" s="152"/>
      <c r="K74" s="152">
        <f>SUM(N74:U74)</f>
        <v>108</v>
      </c>
      <c r="L74" s="152"/>
      <c r="M74" s="153"/>
      <c r="N74" s="156"/>
      <c r="O74" s="157"/>
      <c r="P74" s="156"/>
      <c r="Q74" s="157"/>
      <c r="R74" s="183"/>
      <c r="S74" s="203">
        <v>108</v>
      </c>
      <c r="T74" s="156"/>
      <c r="U74" s="157"/>
    </row>
    <row r="75" spans="1:21" x14ac:dyDescent="0.25">
      <c r="A75" s="148"/>
      <c r="B75" s="216" t="s">
        <v>139</v>
      </c>
      <c r="C75" s="150"/>
      <c r="D75" s="150" t="s">
        <v>140</v>
      </c>
      <c r="E75" s="150"/>
      <c r="F75" s="150"/>
      <c r="G75" s="150"/>
      <c r="H75" s="150"/>
      <c r="I75" s="152"/>
      <c r="J75" s="152"/>
      <c r="K75" s="152"/>
      <c r="L75" s="152"/>
      <c r="M75" s="153">
        <v>12</v>
      </c>
      <c r="N75" s="156"/>
      <c r="O75" s="157"/>
      <c r="P75" s="156"/>
      <c r="Q75" s="157"/>
      <c r="R75" s="227"/>
      <c r="S75" s="155"/>
      <c r="T75" s="156"/>
      <c r="U75" s="157"/>
    </row>
    <row r="76" spans="1:21" ht="84" x14ac:dyDescent="0.25">
      <c r="A76" s="217" t="s">
        <v>165</v>
      </c>
      <c r="B76" s="218" t="s">
        <v>166</v>
      </c>
      <c r="C76" s="219" t="s">
        <v>93</v>
      </c>
      <c r="D76" s="219" t="s">
        <v>37</v>
      </c>
      <c r="E76" s="219">
        <f>SUM(E77:E80)</f>
        <v>438</v>
      </c>
      <c r="F76" s="219">
        <f>SUM(F77:F80)</f>
        <v>30</v>
      </c>
      <c r="G76" s="219">
        <f t="shared" ref="G76:H76" si="23">SUM(G77:G80)</f>
        <v>192</v>
      </c>
      <c r="H76" s="219">
        <f t="shared" si="23"/>
        <v>114</v>
      </c>
      <c r="I76" s="220">
        <f>SUM(I77:I80)</f>
        <v>78</v>
      </c>
      <c r="J76" s="220">
        <f>SUM(J77:J80)</f>
        <v>0</v>
      </c>
      <c r="K76" s="220">
        <f>SUM(K77:K80)</f>
        <v>216</v>
      </c>
      <c r="L76" s="220">
        <v>18</v>
      </c>
      <c r="M76" s="220">
        <v>18</v>
      </c>
      <c r="N76" s="221">
        <f>SUM(N77:N81)</f>
        <v>0</v>
      </c>
      <c r="O76" s="222">
        <f t="shared" ref="O76:U76" si="24">SUM(O77:O81)</f>
        <v>0</v>
      </c>
      <c r="P76" s="221">
        <f t="shared" si="24"/>
        <v>0</v>
      </c>
      <c r="Q76" s="222">
        <f t="shared" si="24"/>
        <v>0</v>
      </c>
      <c r="R76" s="228">
        <f t="shared" si="24"/>
        <v>0</v>
      </c>
      <c r="S76" s="229">
        <f t="shared" si="24"/>
        <v>0</v>
      </c>
      <c r="T76" s="221">
        <f t="shared" si="24"/>
        <v>294</v>
      </c>
      <c r="U76" s="222">
        <f t="shared" si="24"/>
        <v>144</v>
      </c>
    </row>
    <row r="77" spans="1:21" ht="48" x14ac:dyDescent="0.25">
      <c r="A77" s="148" t="s">
        <v>167</v>
      </c>
      <c r="B77" s="158" t="s">
        <v>168</v>
      </c>
      <c r="C77" s="150"/>
      <c r="D77" s="260" t="s">
        <v>134</v>
      </c>
      <c r="E77" s="150">
        <f t="shared" ref="E77" si="25">SUM(F77+G77)</f>
        <v>38</v>
      </c>
      <c r="F77" s="150">
        <v>6</v>
      </c>
      <c r="G77" s="150">
        <v>32</v>
      </c>
      <c r="H77" s="150">
        <v>20</v>
      </c>
      <c r="I77" s="152">
        <v>12</v>
      </c>
      <c r="J77" s="152"/>
      <c r="K77" s="152"/>
      <c r="L77" s="152">
        <v>6</v>
      </c>
      <c r="M77" s="153"/>
      <c r="N77" s="156"/>
      <c r="O77" s="157"/>
      <c r="P77" s="156"/>
      <c r="Q77" s="157"/>
      <c r="R77" s="156"/>
      <c r="S77" s="157"/>
      <c r="T77" s="172">
        <v>38</v>
      </c>
      <c r="U77" s="157"/>
    </row>
    <row r="78" spans="1:21" ht="48" x14ac:dyDescent="0.25">
      <c r="A78" s="148" t="s">
        <v>169</v>
      </c>
      <c r="B78" s="158" t="s">
        <v>170</v>
      </c>
      <c r="C78" s="150"/>
      <c r="D78" s="261"/>
      <c r="E78" s="150">
        <f>SUM(G78+F78)</f>
        <v>184</v>
      </c>
      <c r="F78" s="150">
        <v>24</v>
      </c>
      <c r="G78" s="150">
        <v>160</v>
      </c>
      <c r="H78" s="150">
        <v>94</v>
      </c>
      <c r="I78" s="123">
        <v>66</v>
      </c>
      <c r="J78" s="152"/>
      <c r="K78" s="152"/>
      <c r="L78" s="152">
        <v>12</v>
      </c>
      <c r="M78" s="153">
        <v>6</v>
      </c>
      <c r="N78" s="156"/>
      <c r="O78" s="157"/>
      <c r="P78" s="156"/>
      <c r="Q78" s="157"/>
      <c r="R78" s="156"/>
      <c r="S78" s="157"/>
      <c r="T78" s="172">
        <v>184</v>
      </c>
      <c r="U78" s="157"/>
    </row>
    <row r="79" spans="1:21" x14ac:dyDescent="0.25">
      <c r="A79" s="148" t="s">
        <v>171</v>
      </c>
      <c r="B79" s="158" t="s">
        <v>0</v>
      </c>
      <c r="C79" s="150" t="s">
        <v>54</v>
      </c>
      <c r="D79" s="223"/>
      <c r="E79" s="150">
        <f>SUM(N79:U79)</f>
        <v>72</v>
      </c>
      <c r="F79" s="150"/>
      <c r="G79" s="150"/>
      <c r="H79" s="150"/>
      <c r="I79" s="152"/>
      <c r="J79" s="152"/>
      <c r="K79" s="152">
        <f>SUM(N79:U79)</f>
        <v>72</v>
      </c>
      <c r="L79" s="152"/>
      <c r="M79" s="153"/>
      <c r="N79" s="156"/>
      <c r="O79" s="157"/>
      <c r="P79" s="156"/>
      <c r="Q79" s="157"/>
      <c r="R79" s="156"/>
      <c r="S79" s="157"/>
      <c r="T79" s="172">
        <v>72</v>
      </c>
      <c r="U79" s="157"/>
    </row>
    <row r="80" spans="1:21" x14ac:dyDescent="0.25">
      <c r="A80" s="148" t="s">
        <v>172</v>
      </c>
      <c r="B80" s="158" t="s">
        <v>1</v>
      </c>
      <c r="C80" s="150" t="s">
        <v>54</v>
      </c>
      <c r="D80" s="150"/>
      <c r="E80" s="150">
        <f>SUM(N80:U80)</f>
        <v>144</v>
      </c>
      <c r="F80" s="150"/>
      <c r="G80" s="150"/>
      <c r="H80" s="150"/>
      <c r="I80" s="152"/>
      <c r="J80" s="152"/>
      <c r="K80" s="152">
        <f>SUM(N80:U80)</f>
        <v>144</v>
      </c>
      <c r="L80" s="152"/>
      <c r="M80" s="153"/>
      <c r="N80" s="156"/>
      <c r="O80" s="157"/>
      <c r="P80" s="156"/>
      <c r="Q80" s="157"/>
      <c r="R80" s="156"/>
      <c r="S80" s="157"/>
      <c r="T80" s="156"/>
      <c r="U80" s="155">
        <v>144</v>
      </c>
    </row>
    <row r="81" spans="1:21" x14ac:dyDescent="0.25">
      <c r="A81" s="148"/>
      <c r="B81" s="216" t="s">
        <v>139</v>
      </c>
      <c r="C81" s="150"/>
      <c r="D81" s="150" t="s">
        <v>140</v>
      </c>
      <c r="E81" s="150"/>
      <c r="F81" s="150"/>
      <c r="G81" s="150"/>
      <c r="H81" s="150"/>
      <c r="I81" s="152"/>
      <c r="J81" s="152"/>
      <c r="K81" s="152"/>
      <c r="L81" s="152"/>
      <c r="M81" s="153">
        <v>12</v>
      </c>
      <c r="N81" s="156"/>
      <c r="O81" s="157"/>
      <c r="P81" s="156"/>
      <c r="Q81" s="157"/>
      <c r="R81" s="156"/>
      <c r="S81" s="157"/>
      <c r="T81" s="156"/>
      <c r="U81" s="155"/>
    </row>
    <row r="82" spans="1:21" ht="24" x14ac:dyDescent="0.25">
      <c r="A82" s="217" t="s">
        <v>173</v>
      </c>
      <c r="B82" s="218" t="s">
        <v>174</v>
      </c>
      <c r="C82" s="219" t="s">
        <v>175</v>
      </c>
      <c r="D82" s="219" t="s">
        <v>37</v>
      </c>
      <c r="E82" s="219">
        <f>SUM(E83:E84)</f>
        <v>272</v>
      </c>
      <c r="F82" s="219">
        <f>SUM(F83:F85)</f>
        <v>20</v>
      </c>
      <c r="G82" s="219">
        <f t="shared" ref="G82:H82" si="26">SUM(G83:G85)</f>
        <v>108</v>
      </c>
      <c r="H82" s="219">
        <f t="shared" si="26"/>
        <v>50</v>
      </c>
      <c r="I82" s="220">
        <f>SUM(I83:I84)</f>
        <v>42</v>
      </c>
      <c r="J82" s="220">
        <f>SUM(J83:J84)</f>
        <v>16</v>
      </c>
      <c r="K82" s="220">
        <f>SUM(K83:K85)</f>
        <v>144</v>
      </c>
      <c r="L82" s="220">
        <v>6</v>
      </c>
      <c r="M82" s="220">
        <v>18</v>
      </c>
      <c r="N82" s="221">
        <f>SUM(N83:N85)</f>
        <v>0</v>
      </c>
      <c r="O82" s="222">
        <f t="shared" ref="O82:U82" si="27">SUM(O83:O85)</f>
        <v>0</v>
      </c>
      <c r="P82" s="221">
        <f t="shared" si="27"/>
        <v>0</v>
      </c>
      <c r="Q82" s="222">
        <f t="shared" si="27"/>
        <v>0</v>
      </c>
      <c r="R82" s="221">
        <f t="shared" si="27"/>
        <v>0</v>
      </c>
      <c r="S82" s="222">
        <f t="shared" si="27"/>
        <v>0</v>
      </c>
      <c r="T82" s="221">
        <f t="shared" si="27"/>
        <v>56</v>
      </c>
      <c r="U82" s="222">
        <f t="shared" si="27"/>
        <v>216</v>
      </c>
    </row>
    <row r="83" spans="1:21" ht="24" x14ac:dyDescent="0.25">
      <c r="A83" s="148" t="s">
        <v>176</v>
      </c>
      <c r="B83" s="158" t="s">
        <v>177</v>
      </c>
      <c r="C83" s="150"/>
      <c r="D83" s="150" t="s">
        <v>178</v>
      </c>
      <c r="E83" s="150">
        <f>SUM(G83+F83)</f>
        <v>128</v>
      </c>
      <c r="F83" s="150">
        <v>20</v>
      </c>
      <c r="G83" s="150">
        <v>108</v>
      </c>
      <c r="H83" s="150">
        <v>50</v>
      </c>
      <c r="I83" s="152">
        <v>42</v>
      </c>
      <c r="J83" s="152">
        <v>16</v>
      </c>
      <c r="K83" s="152"/>
      <c r="L83" s="152">
        <v>12</v>
      </c>
      <c r="M83" s="153">
        <v>6</v>
      </c>
      <c r="N83" s="156"/>
      <c r="O83" s="157"/>
      <c r="P83" s="156"/>
      <c r="Q83" s="157"/>
      <c r="R83" s="156"/>
      <c r="S83" s="157"/>
      <c r="T83" s="172">
        <v>56</v>
      </c>
      <c r="U83" s="155">
        <v>72</v>
      </c>
    </row>
    <row r="84" spans="1:21" x14ac:dyDescent="0.25">
      <c r="A84" s="148" t="s">
        <v>179</v>
      </c>
      <c r="B84" s="158" t="s">
        <v>1</v>
      </c>
      <c r="C84" s="150" t="s">
        <v>54</v>
      </c>
      <c r="D84" s="150"/>
      <c r="E84" s="150">
        <f>SUM(N84:U84)</f>
        <v>144</v>
      </c>
      <c r="F84" s="150"/>
      <c r="G84" s="150"/>
      <c r="H84" s="150"/>
      <c r="I84" s="152"/>
      <c r="J84" s="152"/>
      <c r="K84" s="152">
        <f>SUM(N84:U84)</f>
        <v>144</v>
      </c>
      <c r="L84" s="152"/>
      <c r="M84" s="153"/>
      <c r="N84" s="156"/>
      <c r="O84" s="157"/>
      <c r="P84" s="156"/>
      <c r="Q84" s="157"/>
      <c r="R84" s="156"/>
      <c r="S84" s="157"/>
      <c r="T84" s="156"/>
      <c r="U84" s="155">
        <v>144</v>
      </c>
    </row>
    <row r="85" spans="1:21" x14ac:dyDescent="0.25">
      <c r="A85" s="148"/>
      <c r="B85" s="216" t="s">
        <v>139</v>
      </c>
      <c r="C85" s="150"/>
      <c r="D85" s="150" t="s">
        <v>140</v>
      </c>
      <c r="E85" s="150"/>
      <c r="F85" s="150"/>
      <c r="G85" s="150"/>
      <c r="H85" s="150"/>
      <c r="I85" s="152"/>
      <c r="J85" s="152"/>
      <c r="K85" s="152"/>
      <c r="L85" s="152"/>
      <c r="M85" s="153">
        <v>12</v>
      </c>
      <c r="N85" s="156"/>
      <c r="O85" s="157"/>
      <c r="P85" s="156"/>
      <c r="Q85" s="157"/>
      <c r="R85" s="156"/>
      <c r="S85" s="157"/>
      <c r="T85" s="156"/>
      <c r="U85" s="155"/>
    </row>
    <row r="86" spans="1:21" ht="24" x14ac:dyDescent="0.25">
      <c r="A86" s="217" t="s">
        <v>180</v>
      </c>
      <c r="B86" s="218" t="s">
        <v>181</v>
      </c>
      <c r="C86" s="219" t="s">
        <v>93</v>
      </c>
      <c r="D86" s="219" t="s">
        <v>59</v>
      </c>
      <c r="E86" s="219">
        <f>SUM(E87:E89)</f>
        <v>442</v>
      </c>
      <c r="F86" s="219">
        <f>SUM(F87:F89)</f>
        <v>30</v>
      </c>
      <c r="G86" s="219">
        <f>SUM(G87:G89)</f>
        <v>196</v>
      </c>
      <c r="H86" s="219">
        <f>SUM(H87:H89)</f>
        <v>106</v>
      </c>
      <c r="I86" s="220">
        <f>SUM(I87:I89)</f>
        <v>90</v>
      </c>
      <c r="J86" s="220"/>
      <c r="K86" s="220">
        <f>SUM(K88:K89)</f>
        <v>216</v>
      </c>
      <c r="L86" s="220"/>
      <c r="M86" s="220">
        <v>12</v>
      </c>
      <c r="N86" s="221">
        <f>SUM(N87:N90)</f>
        <v>0</v>
      </c>
      <c r="O86" s="222">
        <f t="shared" ref="O86:U86" si="28">SUM(O87:O90)</f>
        <v>0</v>
      </c>
      <c r="P86" s="221">
        <f t="shared" si="28"/>
        <v>124</v>
      </c>
      <c r="Q86" s="222">
        <f t="shared" si="28"/>
        <v>318</v>
      </c>
      <c r="R86" s="221">
        <f t="shared" si="28"/>
        <v>0</v>
      </c>
      <c r="S86" s="222">
        <f t="shared" si="28"/>
        <v>0</v>
      </c>
      <c r="T86" s="221">
        <f t="shared" si="28"/>
        <v>0</v>
      </c>
      <c r="U86" s="222">
        <f t="shared" si="28"/>
        <v>0</v>
      </c>
    </row>
    <row r="87" spans="1:21" ht="24" x14ac:dyDescent="0.25">
      <c r="A87" s="148" t="s">
        <v>182</v>
      </c>
      <c r="B87" s="158" t="s">
        <v>181</v>
      </c>
      <c r="C87" s="140" t="s">
        <v>43</v>
      </c>
      <c r="D87" s="213"/>
      <c r="E87" s="150">
        <f>SUM(M87+L87+G87+F87)</f>
        <v>226</v>
      </c>
      <c r="F87" s="150">
        <v>30</v>
      </c>
      <c r="G87" s="150">
        <v>196</v>
      </c>
      <c r="H87" s="150">
        <v>106</v>
      </c>
      <c r="I87" s="152">
        <v>90</v>
      </c>
      <c r="J87" s="152"/>
      <c r="K87" s="152"/>
      <c r="L87" s="152"/>
      <c r="M87" s="153"/>
      <c r="N87" s="156"/>
      <c r="O87" s="157"/>
      <c r="P87" s="172">
        <v>88</v>
      </c>
      <c r="Q87" s="155">
        <v>138</v>
      </c>
      <c r="R87" s="156"/>
      <c r="S87" s="157"/>
      <c r="T87" s="156"/>
      <c r="U87" s="157"/>
    </row>
    <row r="88" spans="1:21" x14ac:dyDescent="0.25">
      <c r="A88" s="148" t="s">
        <v>183</v>
      </c>
      <c r="B88" s="158" t="s">
        <v>0</v>
      </c>
      <c r="C88" s="140" t="s">
        <v>43</v>
      </c>
      <c r="D88" s="160"/>
      <c r="E88" s="150">
        <v>72</v>
      </c>
      <c r="F88" s="150"/>
      <c r="G88" s="150"/>
      <c r="H88" s="150"/>
      <c r="I88" s="152"/>
      <c r="J88" s="152"/>
      <c r="K88" s="152">
        <v>72</v>
      </c>
      <c r="L88" s="152"/>
      <c r="M88" s="153"/>
      <c r="N88" s="156"/>
      <c r="O88" s="157"/>
      <c r="P88" s="172">
        <v>36</v>
      </c>
      <c r="Q88" s="155">
        <v>36</v>
      </c>
      <c r="R88" s="156"/>
      <c r="S88" s="157"/>
      <c r="T88" s="156"/>
      <c r="U88" s="157"/>
    </row>
    <row r="89" spans="1:21" x14ac:dyDescent="0.25">
      <c r="A89" s="148" t="s">
        <v>184</v>
      </c>
      <c r="B89" s="148" t="s">
        <v>1</v>
      </c>
      <c r="C89" s="149"/>
      <c r="D89" s="148"/>
      <c r="E89" s="150">
        <v>144</v>
      </c>
      <c r="F89" s="150"/>
      <c r="G89" s="150"/>
      <c r="H89" s="150"/>
      <c r="I89" s="152"/>
      <c r="J89" s="152"/>
      <c r="K89" s="152">
        <v>144</v>
      </c>
      <c r="L89" s="152"/>
      <c r="M89" s="153"/>
      <c r="N89" s="156"/>
      <c r="O89" s="157"/>
      <c r="P89" s="156"/>
      <c r="Q89" s="155">
        <v>144</v>
      </c>
      <c r="R89" s="156"/>
      <c r="S89" s="157"/>
      <c r="T89" s="156"/>
      <c r="U89" s="157"/>
    </row>
    <row r="90" spans="1:21" x14ac:dyDescent="0.25">
      <c r="A90" s="148"/>
      <c r="B90" s="216" t="s">
        <v>139</v>
      </c>
      <c r="C90" s="150"/>
      <c r="D90" s="150" t="s">
        <v>140</v>
      </c>
      <c r="E90" s="150"/>
      <c r="F90" s="150"/>
      <c r="G90" s="150"/>
      <c r="H90" s="150"/>
      <c r="I90" s="152"/>
      <c r="J90" s="152"/>
      <c r="K90" s="152"/>
      <c r="L90" s="152"/>
      <c r="M90" s="153">
        <v>12</v>
      </c>
      <c r="N90" s="156"/>
      <c r="O90" s="157"/>
      <c r="P90" s="156"/>
      <c r="Q90" s="155"/>
      <c r="R90" s="156"/>
      <c r="S90" s="157"/>
      <c r="T90" s="156"/>
      <c r="U90" s="157"/>
    </row>
    <row r="91" spans="1:21" x14ac:dyDescent="0.25">
      <c r="A91" s="230"/>
      <c r="B91" s="231" t="s">
        <v>185</v>
      </c>
      <c r="C91" s="232" t="s">
        <v>214</v>
      </c>
      <c r="D91" s="232" t="s">
        <v>215</v>
      </c>
      <c r="E91" s="233">
        <f>SUM(E8+E29+E35+E38+E51)</f>
        <v>5322</v>
      </c>
      <c r="F91" s="233">
        <f>SUM(F8+F29+F35+F38+F51)</f>
        <v>406</v>
      </c>
      <c r="G91" s="233">
        <f>SUM(G8+G29+G35+G38+G51)</f>
        <v>3692</v>
      </c>
      <c r="H91" s="233">
        <f>SUM(H8+H29+H35+H38+H51)</f>
        <v>2118</v>
      </c>
      <c r="I91" s="233">
        <f>SUM(I8+I29+I35+I38+I51)</f>
        <v>1558</v>
      </c>
      <c r="J91" s="233">
        <v>32</v>
      </c>
      <c r="K91" s="233">
        <f>SUM(K8+K29+K35+K38+K51)</f>
        <v>1224</v>
      </c>
      <c r="L91" s="233"/>
      <c r="M91" s="234"/>
      <c r="N91" s="235">
        <f>SUM(N8+N29+N35+N38+N51)</f>
        <v>612</v>
      </c>
      <c r="O91" s="236">
        <f t="shared" ref="O91:U91" si="29">SUM(O8+O29+O35+O38+O51)</f>
        <v>792</v>
      </c>
      <c r="P91" s="235">
        <f t="shared" si="29"/>
        <v>612</v>
      </c>
      <c r="Q91" s="236">
        <f t="shared" si="29"/>
        <v>816</v>
      </c>
      <c r="R91" s="235">
        <f t="shared" si="29"/>
        <v>588</v>
      </c>
      <c r="S91" s="236">
        <f t="shared" si="29"/>
        <v>864</v>
      </c>
      <c r="T91" s="235">
        <f t="shared" si="29"/>
        <v>582</v>
      </c>
      <c r="U91" s="233">
        <f t="shared" si="29"/>
        <v>462</v>
      </c>
    </row>
    <row r="92" spans="1:21" x14ac:dyDescent="0.25">
      <c r="A92" s="237" t="s">
        <v>188</v>
      </c>
      <c r="B92" s="237" t="s">
        <v>2</v>
      </c>
      <c r="C92" s="237"/>
      <c r="D92" s="237"/>
      <c r="E92" s="150">
        <v>252</v>
      </c>
      <c r="F92" s="150"/>
      <c r="G92" s="150"/>
      <c r="H92" s="150"/>
      <c r="I92" s="152"/>
      <c r="J92" s="152"/>
      <c r="K92" s="152"/>
      <c r="L92" s="152">
        <v>114</v>
      </c>
      <c r="M92" s="153">
        <v>138</v>
      </c>
      <c r="N92" s="187"/>
      <c r="O92" s="238">
        <v>72</v>
      </c>
      <c r="P92" s="187"/>
      <c r="Q92" s="238">
        <v>48</v>
      </c>
      <c r="R92" s="187">
        <v>12</v>
      </c>
      <c r="S92" s="238">
        <v>48</v>
      </c>
      <c r="T92" s="187">
        <v>30</v>
      </c>
      <c r="U92" s="238">
        <v>42</v>
      </c>
    </row>
    <row r="93" spans="1:21" x14ac:dyDescent="0.25">
      <c r="A93" s="237"/>
      <c r="B93" s="237" t="s">
        <v>189</v>
      </c>
      <c r="C93" s="237"/>
      <c r="D93" s="237"/>
      <c r="E93" s="150">
        <v>144</v>
      </c>
      <c r="F93" s="150"/>
      <c r="G93" s="150"/>
      <c r="H93" s="150"/>
      <c r="I93" s="152"/>
      <c r="J93" s="152"/>
      <c r="K93" s="152">
        <v>144</v>
      </c>
      <c r="L93" s="152"/>
      <c r="M93" s="153"/>
      <c r="N93" s="187"/>
      <c r="O93" s="238"/>
      <c r="P93" s="187"/>
      <c r="Q93" s="238"/>
      <c r="R93" s="187"/>
      <c r="S93" s="238"/>
      <c r="T93" s="187"/>
      <c r="U93" s="238">
        <v>144</v>
      </c>
    </row>
    <row r="94" spans="1:21" x14ac:dyDescent="0.25">
      <c r="A94" s="237" t="s">
        <v>190</v>
      </c>
      <c r="B94" s="237" t="s">
        <v>3</v>
      </c>
      <c r="C94" s="237"/>
      <c r="D94" s="237"/>
      <c r="E94" s="150">
        <v>216</v>
      </c>
      <c r="F94" s="150"/>
      <c r="G94" s="150"/>
      <c r="H94" s="150"/>
      <c r="I94" s="152"/>
      <c r="J94" s="152"/>
      <c r="K94" s="152"/>
      <c r="L94" s="152"/>
      <c r="M94" s="153">
        <v>216</v>
      </c>
      <c r="N94" s="255"/>
      <c r="O94" s="256"/>
      <c r="P94" s="255"/>
      <c r="Q94" s="256"/>
      <c r="R94" s="255"/>
      <c r="S94" s="256"/>
      <c r="T94" s="255"/>
      <c r="U94" s="256">
        <v>216</v>
      </c>
    </row>
    <row r="95" spans="1:21" x14ac:dyDescent="0.25">
      <c r="A95" s="230"/>
      <c r="B95" s="231" t="s">
        <v>12</v>
      </c>
      <c r="C95" s="231"/>
      <c r="D95" s="231"/>
      <c r="E95" s="233">
        <v>5940</v>
      </c>
      <c r="F95" s="233">
        <f>SUM(F91:F94)</f>
        <v>406</v>
      </c>
      <c r="G95" s="233">
        <f>SUM(G91:G94)</f>
        <v>3692</v>
      </c>
      <c r="H95" s="233"/>
      <c r="I95" s="234"/>
      <c r="J95" s="234"/>
      <c r="K95" s="234">
        <f t="shared" ref="K95:U95" si="30">SUM(K91:K94)</f>
        <v>1368</v>
      </c>
      <c r="L95" s="234">
        <f t="shared" si="30"/>
        <v>114</v>
      </c>
      <c r="M95" s="234">
        <f t="shared" si="30"/>
        <v>354</v>
      </c>
      <c r="N95" s="239">
        <f>SUM(N91:N94)</f>
        <v>612</v>
      </c>
      <c r="O95" s="236">
        <f t="shared" si="30"/>
        <v>864</v>
      </c>
      <c r="P95" s="239">
        <f t="shared" si="30"/>
        <v>612</v>
      </c>
      <c r="Q95" s="236">
        <f t="shared" si="30"/>
        <v>864</v>
      </c>
      <c r="R95" s="239">
        <f t="shared" si="30"/>
        <v>600</v>
      </c>
      <c r="S95" s="236">
        <f t="shared" si="30"/>
        <v>912</v>
      </c>
      <c r="T95" s="239">
        <f t="shared" si="30"/>
        <v>612</v>
      </c>
      <c r="U95" s="236">
        <f t="shared" si="30"/>
        <v>864</v>
      </c>
    </row>
    <row r="96" spans="1:21" x14ac:dyDescent="0.25">
      <c r="A96" s="240"/>
      <c r="B96" s="269" t="s">
        <v>216</v>
      </c>
      <c r="C96" s="241"/>
      <c r="D96" s="241"/>
      <c r="E96" s="241"/>
      <c r="F96" s="242"/>
      <c r="G96" s="264" t="s">
        <v>192</v>
      </c>
      <c r="H96" s="265"/>
      <c r="I96" s="265"/>
      <c r="J96" s="265"/>
      <c r="K96" s="265"/>
      <c r="L96" s="265"/>
      <c r="M96" s="265"/>
      <c r="N96" s="172">
        <v>612</v>
      </c>
      <c r="O96" s="155">
        <v>792</v>
      </c>
      <c r="P96" s="224">
        <f>SUM(P29+P35+P38+P53+P54+P59+P60+P65+P66+P71+P72+P77+P78+P83+P87)</f>
        <v>576</v>
      </c>
      <c r="Q96" s="155">
        <f t="shared" ref="Q96:U96" si="31">SUM(Q29+Q35+Q38+Q53+Q54+Q59+Q60+Q65+Q66+Q71+Q72+Q77+Q78+Q83+Q87)</f>
        <v>492</v>
      </c>
      <c r="R96" s="224">
        <f t="shared" si="31"/>
        <v>552</v>
      </c>
      <c r="S96" s="155">
        <f t="shared" si="31"/>
        <v>396</v>
      </c>
      <c r="T96" s="224">
        <f t="shared" si="31"/>
        <v>510</v>
      </c>
      <c r="U96" s="167">
        <f t="shared" si="31"/>
        <v>174</v>
      </c>
    </row>
    <row r="97" spans="1:21" x14ac:dyDescent="0.25">
      <c r="A97" s="240"/>
      <c r="B97" s="270"/>
      <c r="C97" s="241"/>
      <c r="D97" s="241"/>
      <c r="E97" s="241"/>
      <c r="F97" s="242"/>
      <c r="G97" s="264" t="s">
        <v>212</v>
      </c>
      <c r="H97" s="265"/>
      <c r="I97" s="265"/>
      <c r="J97" s="265"/>
      <c r="K97" s="265"/>
      <c r="L97" s="265"/>
      <c r="M97" s="265"/>
      <c r="N97" s="172">
        <v>0</v>
      </c>
      <c r="O97" s="155">
        <v>0</v>
      </c>
      <c r="P97" s="224">
        <f>SUM(P55+P61+P67+P73+P79+P88)</f>
        <v>36</v>
      </c>
      <c r="Q97" s="155">
        <f t="shared" ref="Q97:U97" si="32">SUM(Q55+Q61+Q67+Q73+Q79+Q88)</f>
        <v>108</v>
      </c>
      <c r="R97" s="224">
        <f t="shared" si="32"/>
        <v>36</v>
      </c>
      <c r="S97" s="155">
        <f t="shared" si="32"/>
        <v>108</v>
      </c>
      <c r="T97" s="224">
        <f t="shared" si="32"/>
        <v>72</v>
      </c>
      <c r="U97" s="155">
        <f t="shared" si="32"/>
        <v>0</v>
      </c>
    </row>
    <row r="98" spans="1:21" x14ac:dyDescent="0.25">
      <c r="A98" s="240"/>
      <c r="B98" s="270"/>
      <c r="C98" s="241"/>
      <c r="D98" s="241"/>
      <c r="E98" s="241"/>
      <c r="F98" s="242"/>
      <c r="G98" s="264" t="s">
        <v>202</v>
      </c>
      <c r="H98" s="265"/>
      <c r="I98" s="265"/>
      <c r="J98" s="265"/>
      <c r="K98" s="265"/>
      <c r="L98" s="265"/>
      <c r="M98" s="265"/>
      <c r="N98" s="172">
        <v>0</v>
      </c>
      <c r="O98" s="155">
        <v>0</v>
      </c>
      <c r="P98" s="224">
        <f>SUM(P56+P62+P68+P74+P80+P84+P89)</f>
        <v>0</v>
      </c>
      <c r="Q98" s="155">
        <f t="shared" ref="Q98:T98" si="33">SUM(Q56+Q62+Q68+Q74+Q80+Q84+Q89)</f>
        <v>216</v>
      </c>
      <c r="R98" s="224">
        <f t="shared" si="33"/>
        <v>0</v>
      </c>
      <c r="S98" s="155">
        <f t="shared" si="33"/>
        <v>360</v>
      </c>
      <c r="T98" s="224">
        <f t="shared" si="33"/>
        <v>0</v>
      </c>
      <c r="U98" s="155">
        <f>SUM(U56+U62+U68+U74+U80+U84+U89+U93)</f>
        <v>432</v>
      </c>
    </row>
    <row r="99" spans="1:21" x14ac:dyDescent="0.25">
      <c r="A99" s="240"/>
      <c r="B99" s="270"/>
      <c r="C99" s="241"/>
      <c r="D99" s="241"/>
      <c r="E99" s="241"/>
      <c r="F99" s="242"/>
      <c r="G99" s="243" t="s">
        <v>193</v>
      </c>
      <c r="H99" s="244"/>
      <c r="I99" s="244"/>
      <c r="J99" s="266"/>
      <c r="K99" s="266"/>
      <c r="L99" s="266"/>
      <c r="M99" s="266"/>
      <c r="N99" s="172">
        <v>0</v>
      </c>
      <c r="O99" s="155">
        <v>3</v>
      </c>
      <c r="P99" s="172">
        <v>0</v>
      </c>
      <c r="Q99" s="155">
        <v>4</v>
      </c>
      <c r="R99" s="172">
        <v>1</v>
      </c>
      <c r="S99" s="155">
        <v>4</v>
      </c>
      <c r="T99" s="172">
        <v>2</v>
      </c>
      <c r="U99" s="155">
        <v>3</v>
      </c>
    </row>
    <row r="100" spans="1:21" x14ac:dyDescent="0.25">
      <c r="A100" s="240"/>
      <c r="B100" s="270"/>
      <c r="C100" s="241"/>
      <c r="D100" s="241"/>
      <c r="E100" s="241"/>
      <c r="F100" s="242"/>
      <c r="G100" s="267" t="s">
        <v>194</v>
      </c>
      <c r="H100" s="268"/>
      <c r="I100" s="268"/>
      <c r="J100" s="268"/>
      <c r="K100" s="268"/>
      <c r="L100" s="268"/>
      <c r="M100" s="268"/>
      <c r="N100" s="172">
        <v>1</v>
      </c>
      <c r="O100" s="354">
        <v>10</v>
      </c>
      <c r="P100" s="172">
        <v>4</v>
      </c>
      <c r="Q100" s="155">
        <v>6</v>
      </c>
      <c r="R100" s="172">
        <v>4</v>
      </c>
      <c r="S100" s="155">
        <v>5</v>
      </c>
      <c r="T100" s="172">
        <v>3</v>
      </c>
      <c r="U100" s="155">
        <v>5</v>
      </c>
    </row>
    <row r="101" spans="1:21" x14ac:dyDescent="0.25">
      <c r="A101" s="240"/>
      <c r="B101" s="270"/>
      <c r="C101" s="240"/>
      <c r="D101" s="240"/>
      <c r="E101" s="240"/>
      <c r="F101" s="242"/>
      <c r="G101" s="243" t="s">
        <v>195</v>
      </c>
      <c r="H101" s="244"/>
      <c r="I101" s="266"/>
      <c r="J101" s="266"/>
      <c r="K101" s="266"/>
      <c r="L101" s="266"/>
      <c r="M101" s="266"/>
      <c r="N101" s="172"/>
      <c r="O101" s="354"/>
      <c r="P101" s="172"/>
      <c r="Q101" s="155"/>
      <c r="R101" s="172"/>
      <c r="S101" s="155"/>
      <c r="T101" s="172"/>
      <c r="U101" s="155"/>
    </row>
    <row r="102" spans="1:21" ht="15.75" thickBot="1" x14ac:dyDescent="0.3">
      <c r="A102" s="245"/>
      <c r="B102" s="271"/>
      <c r="C102" s="245"/>
      <c r="D102" s="245"/>
      <c r="E102" s="245"/>
      <c r="F102" s="245"/>
      <c r="G102" s="262" t="s">
        <v>196</v>
      </c>
      <c r="H102" s="263"/>
      <c r="I102" s="263"/>
      <c r="J102" s="263"/>
      <c r="K102" s="263"/>
      <c r="L102" s="263"/>
      <c r="M102" s="263"/>
      <c r="N102" s="246"/>
      <c r="O102" s="364">
        <v>1</v>
      </c>
      <c r="P102" s="246"/>
      <c r="Q102" s="248"/>
      <c r="R102" s="246"/>
      <c r="S102" s="248"/>
      <c r="T102" s="246"/>
      <c r="U102" s="248"/>
    </row>
    <row r="104" spans="1:21" x14ac:dyDescent="0.25">
      <c r="B104" s="249"/>
      <c r="P104" s="250">
        <v>612</v>
      </c>
      <c r="Q104" s="250">
        <v>828</v>
      </c>
      <c r="R104" s="250">
        <v>576</v>
      </c>
      <c r="S104" s="250">
        <v>864</v>
      </c>
      <c r="T104" s="250">
        <v>576</v>
      </c>
      <c r="U104" s="250">
        <v>468</v>
      </c>
    </row>
  </sheetData>
  <mergeCells count="41">
    <mergeCell ref="A1:U1"/>
    <mergeCell ref="A2:A7"/>
    <mergeCell ref="B2:B7"/>
    <mergeCell ref="C2:D2"/>
    <mergeCell ref="E2:M2"/>
    <mergeCell ref="N2:U2"/>
    <mergeCell ref="C3:C7"/>
    <mergeCell ref="D3:D7"/>
    <mergeCell ref="E3:E7"/>
    <mergeCell ref="F3:F7"/>
    <mergeCell ref="G3:L3"/>
    <mergeCell ref="N3:O3"/>
    <mergeCell ref="P3:Q3"/>
    <mergeCell ref="R3:S3"/>
    <mergeCell ref="T3:U3"/>
    <mergeCell ref="B96:B102"/>
    <mergeCell ref="N4:O4"/>
    <mergeCell ref="P4:Q4"/>
    <mergeCell ref="R4:S4"/>
    <mergeCell ref="T4:U4"/>
    <mergeCell ref="H5:H7"/>
    <mergeCell ref="I5:I7"/>
    <mergeCell ref="J5:J7"/>
    <mergeCell ref="N6:U6"/>
    <mergeCell ref="G4:G7"/>
    <mergeCell ref="H4:J4"/>
    <mergeCell ref="K4:K7"/>
    <mergeCell ref="L4:L7"/>
    <mergeCell ref="M4:M7"/>
    <mergeCell ref="A18:B18"/>
    <mergeCell ref="D53:D54"/>
    <mergeCell ref="D59:D60"/>
    <mergeCell ref="D65:D66"/>
    <mergeCell ref="D77:D78"/>
    <mergeCell ref="G102:M102"/>
    <mergeCell ref="G96:M96"/>
    <mergeCell ref="G97:M97"/>
    <mergeCell ref="G98:M98"/>
    <mergeCell ref="J99:M99"/>
    <mergeCell ref="G100:M100"/>
    <mergeCell ref="I101:M101"/>
  </mergeCells>
  <pageMargins left="0.19685039370078741" right="0.19685039370078741" top="0.74803149606299213" bottom="0.70866141732283472" header="0.31496062992125984" footer="0.31496062992125984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showWhiteSpace="0" topLeftCell="A88" zoomScale="80" zoomScaleNormal="80" zoomScalePageLayoutView="70" workbookViewId="0">
      <selection activeCell="F94" sqref="F94"/>
    </sheetView>
  </sheetViews>
  <sheetFormatPr defaultRowHeight="15" x14ac:dyDescent="0.25"/>
  <cols>
    <col min="1" max="1" width="9.28515625" style="122" customWidth="1"/>
    <col min="2" max="2" width="35" style="122" customWidth="1"/>
    <col min="3" max="3" width="8.42578125" style="122" customWidth="1"/>
    <col min="4" max="4" width="8.28515625" style="122" bestFit="1" customWidth="1"/>
    <col min="5" max="5" width="7.85546875" style="122" customWidth="1"/>
    <col min="6" max="6" width="5.42578125" style="122" customWidth="1"/>
    <col min="7" max="7" width="10.7109375" style="122" customWidth="1"/>
    <col min="8" max="8" width="5.85546875" style="122" customWidth="1"/>
    <col min="9" max="9" width="9.140625" style="122"/>
    <col min="10" max="10" width="5.5703125" style="122" customWidth="1"/>
    <col min="11" max="11" width="5.140625" style="122" customWidth="1"/>
    <col min="12" max="12" width="5.42578125" style="122" customWidth="1"/>
    <col min="13" max="13" width="7.28515625" style="122" customWidth="1"/>
    <col min="14" max="16384" width="9.140625" style="122"/>
  </cols>
  <sheetData>
    <row r="1" spans="1:21" ht="26.25" customHeight="1" x14ac:dyDescent="0.25">
      <c r="A1" s="290" t="s">
        <v>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2" spans="1:21" ht="42" customHeight="1" x14ac:dyDescent="0.25">
      <c r="A2" s="291" t="s">
        <v>5</v>
      </c>
      <c r="B2" s="291" t="s">
        <v>6</v>
      </c>
      <c r="C2" s="293" t="s">
        <v>7</v>
      </c>
      <c r="D2" s="294"/>
      <c r="E2" s="293" t="s">
        <v>204</v>
      </c>
      <c r="F2" s="295"/>
      <c r="G2" s="295"/>
      <c r="H2" s="295"/>
      <c r="I2" s="295"/>
      <c r="J2" s="295"/>
      <c r="K2" s="295"/>
      <c r="L2" s="295"/>
      <c r="M2" s="294"/>
      <c r="N2" s="296" t="s">
        <v>9</v>
      </c>
      <c r="O2" s="297"/>
      <c r="P2" s="297"/>
      <c r="Q2" s="297"/>
      <c r="R2" s="297"/>
      <c r="S2" s="297"/>
      <c r="T2" s="297"/>
      <c r="U2" s="298"/>
    </row>
    <row r="3" spans="1:21" ht="26.25" customHeight="1" x14ac:dyDescent="0.25">
      <c r="A3" s="292"/>
      <c r="B3" s="292"/>
      <c r="C3" s="279" t="s">
        <v>10</v>
      </c>
      <c r="D3" s="279" t="s">
        <v>11</v>
      </c>
      <c r="E3" s="284" t="s">
        <v>12</v>
      </c>
      <c r="F3" s="284" t="s">
        <v>13</v>
      </c>
      <c r="G3" s="299" t="s">
        <v>14</v>
      </c>
      <c r="H3" s="300"/>
      <c r="I3" s="300"/>
      <c r="J3" s="300"/>
      <c r="K3" s="300"/>
      <c r="L3" s="301"/>
      <c r="M3" s="124"/>
      <c r="N3" s="302" t="s">
        <v>15</v>
      </c>
      <c r="O3" s="303"/>
      <c r="P3" s="302" t="s">
        <v>16</v>
      </c>
      <c r="Q3" s="303"/>
      <c r="R3" s="302" t="s">
        <v>17</v>
      </c>
      <c r="S3" s="303"/>
      <c r="T3" s="302" t="s">
        <v>18</v>
      </c>
      <c r="U3" s="303"/>
    </row>
    <row r="4" spans="1:21" ht="24.75" customHeight="1" x14ac:dyDescent="0.25">
      <c r="A4" s="292"/>
      <c r="B4" s="292"/>
      <c r="C4" s="280"/>
      <c r="D4" s="280"/>
      <c r="E4" s="285"/>
      <c r="F4" s="285"/>
      <c r="G4" s="279" t="s">
        <v>19</v>
      </c>
      <c r="H4" s="281" t="s">
        <v>20</v>
      </c>
      <c r="I4" s="282"/>
      <c r="J4" s="283"/>
      <c r="K4" s="279" t="s">
        <v>21</v>
      </c>
      <c r="L4" s="284" t="s">
        <v>22</v>
      </c>
      <c r="M4" s="286" t="s">
        <v>2</v>
      </c>
      <c r="N4" s="272"/>
      <c r="O4" s="273"/>
      <c r="P4" s="272"/>
      <c r="Q4" s="273"/>
      <c r="R4" s="272"/>
      <c r="S4" s="273"/>
      <c r="T4" s="272"/>
      <c r="U4" s="273"/>
    </row>
    <row r="5" spans="1:21" ht="15" customHeight="1" x14ac:dyDescent="0.25">
      <c r="A5" s="292"/>
      <c r="B5" s="292"/>
      <c r="C5" s="280"/>
      <c r="D5" s="280"/>
      <c r="E5" s="285"/>
      <c r="F5" s="285"/>
      <c r="G5" s="280"/>
      <c r="H5" s="274" t="s">
        <v>23</v>
      </c>
      <c r="I5" s="274" t="s">
        <v>24</v>
      </c>
      <c r="J5" s="274" t="s">
        <v>25</v>
      </c>
      <c r="K5" s="280"/>
      <c r="L5" s="285"/>
      <c r="M5" s="287"/>
      <c r="N5" s="125" t="s">
        <v>26</v>
      </c>
      <c r="O5" s="125" t="s">
        <v>27</v>
      </c>
      <c r="P5" s="125" t="s">
        <v>26</v>
      </c>
      <c r="Q5" s="125" t="s">
        <v>27</v>
      </c>
      <c r="R5" s="125" t="s">
        <v>26</v>
      </c>
      <c r="S5" s="125" t="s">
        <v>27</v>
      </c>
      <c r="T5" s="125" t="s">
        <v>26</v>
      </c>
      <c r="U5" s="125" t="s">
        <v>27</v>
      </c>
    </row>
    <row r="6" spans="1:21" x14ac:dyDescent="0.25">
      <c r="A6" s="292"/>
      <c r="B6" s="292"/>
      <c r="C6" s="280"/>
      <c r="D6" s="280"/>
      <c r="E6" s="285"/>
      <c r="F6" s="285"/>
      <c r="G6" s="280"/>
      <c r="H6" s="275"/>
      <c r="I6" s="276"/>
      <c r="J6" s="275"/>
      <c r="K6" s="280"/>
      <c r="L6" s="285"/>
      <c r="M6" s="287"/>
      <c r="N6" s="272" t="s">
        <v>28</v>
      </c>
      <c r="O6" s="278"/>
      <c r="P6" s="278"/>
      <c r="Q6" s="278"/>
      <c r="R6" s="278"/>
      <c r="S6" s="278"/>
      <c r="T6" s="278"/>
      <c r="U6" s="273"/>
    </row>
    <row r="7" spans="1:21" ht="54" customHeight="1" thickBot="1" x14ac:dyDescent="0.3">
      <c r="A7" s="292"/>
      <c r="B7" s="292"/>
      <c r="C7" s="280"/>
      <c r="D7" s="280"/>
      <c r="E7" s="285"/>
      <c r="F7" s="285"/>
      <c r="G7" s="280"/>
      <c r="H7" s="275"/>
      <c r="I7" s="277"/>
      <c r="J7" s="275"/>
      <c r="K7" s="280"/>
      <c r="L7" s="285"/>
      <c r="M7" s="287"/>
      <c r="N7" s="126">
        <v>17</v>
      </c>
      <c r="O7" s="126">
        <v>24</v>
      </c>
      <c r="P7" s="126">
        <v>17</v>
      </c>
      <c r="Q7" s="126">
        <v>24</v>
      </c>
      <c r="R7" s="126">
        <v>17</v>
      </c>
      <c r="S7" s="126">
        <v>25</v>
      </c>
      <c r="T7" s="126">
        <v>17</v>
      </c>
      <c r="U7" s="126">
        <v>24</v>
      </c>
    </row>
    <row r="8" spans="1:21" ht="15.75" thickBot="1" x14ac:dyDescent="0.3">
      <c r="A8" s="127" t="s">
        <v>29</v>
      </c>
      <c r="B8" s="128" t="s">
        <v>30</v>
      </c>
      <c r="C8" s="129" t="s">
        <v>31</v>
      </c>
      <c r="D8" s="129" t="s">
        <v>32</v>
      </c>
      <c r="E8" s="130">
        <f>SUM(E9+E18)</f>
        <v>1404</v>
      </c>
      <c r="F8" s="130">
        <f t="shared" ref="F8:U8" si="0">SUM(F9+F18)</f>
        <v>0</v>
      </c>
      <c r="G8" s="130">
        <f t="shared" si="0"/>
        <v>1404</v>
      </c>
      <c r="H8" s="130">
        <f t="shared" si="0"/>
        <v>945</v>
      </c>
      <c r="I8" s="130">
        <f>SUM(I9+I18)</f>
        <v>459</v>
      </c>
      <c r="J8" s="130"/>
      <c r="K8" s="130">
        <f t="shared" si="0"/>
        <v>0</v>
      </c>
      <c r="L8" s="130">
        <f t="shared" si="0"/>
        <v>54</v>
      </c>
      <c r="M8" s="130">
        <f t="shared" si="0"/>
        <v>18</v>
      </c>
      <c r="N8" s="130">
        <f t="shared" si="0"/>
        <v>612</v>
      </c>
      <c r="O8" s="130">
        <f t="shared" si="0"/>
        <v>792</v>
      </c>
      <c r="P8" s="130">
        <f t="shared" si="0"/>
        <v>0</v>
      </c>
      <c r="Q8" s="130">
        <f t="shared" si="0"/>
        <v>0</v>
      </c>
      <c r="R8" s="130">
        <f t="shared" si="0"/>
        <v>0</v>
      </c>
      <c r="S8" s="130">
        <f t="shared" si="0"/>
        <v>0</v>
      </c>
      <c r="T8" s="130">
        <f t="shared" si="0"/>
        <v>0</v>
      </c>
      <c r="U8" s="131">
        <f t="shared" si="0"/>
        <v>0</v>
      </c>
    </row>
    <row r="9" spans="1:21" ht="24.75" thickBot="1" x14ac:dyDescent="0.3">
      <c r="A9" s="132" t="s">
        <v>34</v>
      </c>
      <c r="B9" s="133" t="s">
        <v>35</v>
      </c>
      <c r="C9" s="134" t="s">
        <v>36</v>
      </c>
      <c r="D9" s="134" t="s">
        <v>37</v>
      </c>
      <c r="E9" s="135">
        <f>SUM(E10:E17)</f>
        <v>886</v>
      </c>
      <c r="F9" s="135">
        <f>SUM(F10:F17)</f>
        <v>0</v>
      </c>
      <c r="G9" s="135">
        <f>SUM(G10:G17)</f>
        <v>886</v>
      </c>
      <c r="H9" s="135">
        <f>SUM(H10:H17)</f>
        <v>567</v>
      </c>
      <c r="I9" s="136">
        <f>SUM(I10:I17)</f>
        <v>319</v>
      </c>
      <c r="J9" s="136"/>
      <c r="K9" s="136">
        <f t="shared" ref="K9:U9" si="1">SUM(K10:K17)</f>
        <v>0</v>
      </c>
      <c r="L9" s="136">
        <f t="shared" si="1"/>
        <v>38</v>
      </c>
      <c r="M9" s="136">
        <f t="shared" si="1"/>
        <v>12</v>
      </c>
      <c r="N9" s="137">
        <f t="shared" si="1"/>
        <v>318</v>
      </c>
      <c r="O9" s="138">
        <f t="shared" si="1"/>
        <v>568</v>
      </c>
      <c r="P9" s="137">
        <f t="shared" si="1"/>
        <v>0</v>
      </c>
      <c r="Q9" s="138">
        <f t="shared" si="1"/>
        <v>0</v>
      </c>
      <c r="R9" s="137">
        <f t="shared" si="1"/>
        <v>0</v>
      </c>
      <c r="S9" s="138">
        <f t="shared" si="1"/>
        <v>0</v>
      </c>
      <c r="T9" s="137">
        <f t="shared" si="1"/>
        <v>0</v>
      </c>
      <c r="U9" s="138">
        <f t="shared" si="1"/>
        <v>0</v>
      </c>
    </row>
    <row r="10" spans="1:21" x14ac:dyDescent="0.25">
      <c r="A10" s="139" t="s">
        <v>38</v>
      </c>
      <c r="B10" s="139" t="s">
        <v>39</v>
      </c>
      <c r="C10" s="140"/>
      <c r="D10" s="140" t="s">
        <v>40</v>
      </c>
      <c r="E10" s="141">
        <f>SUM(G10)</f>
        <v>78</v>
      </c>
      <c r="F10" s="141">
        <v>0</v>
      </c>
      <c r="G10" s="141">
        <f>SUM(N10:U10)</f>
        <v>78</v>
      </c>
      <c r="H10" s="141">
        <v>59</v>
      </c>
      <c r="I10" s="142">
        <v>19</v>
      </c>
      <c r="J10" s="143"/>
      <c r="K10" s="143"/>
      <c r="L10" s="143">
        <v>16</v>
      </c>
      <c r="M10" s="144">
        <v>6</v>
      </c>
      <c r="N10" s="145">
        <v>34</v>
      </c>
      <c r="O10" s="350">
        <v>44</v>
      </c>
      <c r="P10" s="146"/>
      <c r="Q10" s="147"/>
      <c r="R10" s="146"/>
      <c r="S10" s="147"/>
      <c r="T10" s="146"/>
      <c r="U10" s="147"/>
    </row>
    <row r="11" spans="1:21" x14ac:dyDescent="0.25">
      <c r="A11" s="148" t="s">
        <v>41</v>
      </c>
      <c r="B11" s="148" t="s">
        <v>42</v>
      </c>
      <c r="C11" s="149" t="s">
        <v>43</v>
      </c>
      <c r="D11" s="149"/>
      <c r="E11" s="150">
        <f t="shared" ref="E11:E17" si="2">SUM(G11+L11+M11)</f>
        <v>117</v>
      </c>
      <c r="F11" s="150">
        <v>0</v>
      </c>
      <c r="G11" s="150">
        <f t="shared" ref="G11:G17" si="3">SUM(N11:U11)</f>
        <v>117</v>
      </c>
      <c r="H11" s="150">
        <v>98</v>
      </c>
      <c r="I11" s="151">
        <v>19</v>
      </c>
      <c r="J11" s="152"/>
      <c r="K11" s="152"/>
      <c r="L11" s="152"/>
      <c r="M11" s="153"/>
      <c r="N11" s="154">
        <v>50</v>
      </c>
      <c r="O11" s="155">
        <v>67</v>
      </c>
      <c r="P11" s="156"/>
      <c r="Q11" s="157"/>
      <c r="R11" s="156"/>
      <c r="S11" s="157"/>
      <c r="T11" s="156"/>
      <c r="U11" s="157"/>
    </row>
    <row r="12" spans="1:21" x14ac:dyDescent="0.25">
      <c r="A12" s="148" t="s">
        <v>44</v>
      </c>
      <c r="B12" s="148" t="s">
        <v>45</v>
      </c>
      <c r="C12" s="149" t="s">
        <v>43</v>
      </c>
      <c r="D12" s="149"/>
      <c r="E12" s="150">
        <f t="shared" si="2"/>
        <v>117</v>
      </c>
      <c r="F12" s="150">
        <v>0</v>
      </c>
      <c r="G12" s="150">
        <f t="shared" si="3"/>
        <v>117</v>
      </c>
      <c r="H12" s="150">
        <v>0</v>
      </c>
      <c r="I12" s="151">
        <v>117</v>
      </c>
      <c r="J12" s="152"/>
      <c r="K12" s="152"/>
      <c r="L12" s="152"/>
      <c r="M12" s="153"/>
      <c r="N12" s="154">
        <v>34</v>
      </c>
      <c r="O12" s="155">
        <v>83</v>
      </c>
      <c r="P12" s="156"/>
      <c r="Q12" s="157"/>
      <c r="R12" s="156"/>
      <c r="S12" s="157"/>
      <c r="T12" s="156"/>
      <c r="U12" s="157"/>
    </row>
    <row r="13" spans="1:21" x14ac:dyDescent="0.25">
      <c r="A13" s="148" t="s">
        <v>46</v>
      </c>
      <c r="B13" s="158" t="s">
        <v>205</v>
      </c>
      <c r="C13" s="159"/>
      <c r="D13" s="140" t="s">
        <v>40</v>
      </c>
      <c r="E13" s="150">
        <f>SUM(G13)</f>
        <v>234</v>
      </c>
      <c r="F13" s="150">
        <v>0</v>
      </c>
      <c r="G13" s="150">
        <f t="shared" si="3"/>
        <v>234</v>
      </c>
      <c r="H13" s="150">
        <v>223</v>
      </c>
      <c r="I13" s="151">
        <v>11</v>
      </c>
      <c r="J13" s="152"/>
      <c r="K13" s="152"/>
      <c r="L13" s="152">
        <v>22</v>
      </c>
      <c r="M13" s="153">
        <v>6</v>
      </c>
      <c r="N13" s="154">
        <v>100</v>
      </c>
      <c r="O13" s="155">
        <v>134</v>
      </c>
      <c r="P13" s="156"/>
      <c r="Q13" s="157"/>
      <c r="R13" s="156"/>
      <c r="S13" s="157"/>
      <c r="T13" s="156"/>
      <c r="U13" s="157"/>
    </row>
    <row r="14" spans="1:21" x14ac:dyDescent="0.25">
      <c r="A14" s="148" t="s">
        <v>48</v>
      </c>
      <c r="B14" s="148" t="s">
        <v>49</v>
      </c>
      <c r="C14" s="149" t="s">
        <v>43</v>
      </c>
      <c r="D14" s="149"/>
      <c r="E14" s="150">
        <f t="shared" si="2"/>
        <v>117</v>
      </c>
      <c r="F14" s="150">
        <v>0</v>
      </c>
      <c r="G14" s="150">
        <f t="shared" si="3"/>
        <v>117</v>
      </c>
      <c r="H14" s="150">
        <v>115</v>
      </c>
      <c r="I14" s="151">
        <v>2</v>
      </c>
      <c r="J14" s="152"/>
      <c r="K14" s="152"/>
      <c r="L14" s="152"/>
      <c r="M14" s="153"/>
      <c r="N14" s="154">
        <v>50</v>
      </c>
      <c r="O14" s="155">
        <v>67</v>
      </c>
      <c r="P14" s="156"/>
      <c r="Q14" s="157"/>
      <c r="R14" s="156"/>
      <c r="S14" s="157"/>
      <c r="T14" s="156"/>
      <c r="U14" s="157"/>
    </row>
    <row r="15" spans="1:21" x14ac:dyDescent="0.25">
      <c r="A15" s="148" t="s">
        <v>50</v>
      </c>
      <c r="B15" s="148" t="s">
        <v>51</v>
      </c>
      <c r="C15" s="149" t="s">
        <v>43</v>
      </c>
      <c r="D15" s="149"/>
      <c r="E15" s="150">
        <f t="shared" si="2"/>
        <v>117</v>
      </c>
      <c r="F15" s="150">
        <v>0</v>
      </c>
      <c r="G15" s="150">
        <f t="shared" si="3"/>
        <v>117</v>
      </c>
      <c r="H15" s="150">
        <v>4</v>
      </c>
      <c r="I15" s="151">
        <v>113</v>
      </c>
      <c r="J15" s="152"/>
      <c r="K15" s="152"/>
      <c r="L15" s="152"/>
      <c r="M15" s="153"/>
      <c r="N15" s="154">
        <v>50</v>
      </c>
      <c r="O15" s="155">
        <v>67</v>
      </c>
      <c r="P15" s="156"/>
      <c r="Q15" s="157"/>
      <c r="R15" s="156"/>
      <c r="S15" s="157"/>
      <c r="T15" s="156"/>
      <c r="U15" s="157"/>
    </row>
    <row r="16" spans="1:21" x14ac:dyDescent="0.25">
      <c r="A16" s="148" t="s">
        <v>52</v>
      </c>
      <c r="B16" s="148" t="s">
        <v>53</v>
      </c>
      <c r="C16" s="149" t="s">
        <v>54</v>
      </c>
      <c r="D16" s="149"/>
      <c r="E16" s="150">
        <f t="shared" si="2"/>
        <v>70</v>
      </c>
      <c r="F16" s="150">
        <v>0</v>
      </c>
      <c r="G16" s="150">
        <f t="shared" si="3"/>
        <v>70</v>
      </c>
      <c r="H16" s="150">
        <v>50</v>
      </c>
      <c r="I16" s="151">
        <v>20</v>
      </c>
      <c r="J16" s="152"/>
      <c r="K16" s="152"/>
      <c r="L16" s="152"/>
      <c r="M16" s="153"/>
      <c r="N16" s="156"/>
      <c r="O16" s="155">
        <v>70</v>
      </c>
      <c r="P16" s="156"/>
      <c r="Q16" s="157"/>
      <c r="R16" s="156"/>
      <c r="S16" s="157"/>
      <c r="T16" s="156"/>
      <c r="U16" s="157"/>
    </row>
    <row r="17" spans="1:21" ht="15.75" thickBot="1" x14ac:dyDescent="0.3">
      <c r="A17" s="160" t="s">
        <v>55</v>
      </c>
      <c r="B17" s="160" t="s">
        <v>56</v>
      </c>
      <c r="C17" s="161" t="s">
        <v>54</v>
      </c>
      <c r="D17" s="161"/>
      <c r="E17" s="162">
        <f t="shared" si="2"/>
        <v>36</v>
      </c>
      <c r="F17" s="162">
        <v>0</v>
      </c>
      <c r="G17" s="162">
        <f t="shared" si="3"/>
        <v>36</v>
      </c>
      <c r="H17" s="162">
        <v>18</v>
      </c>
      <c r="I17" s="163">
        <v>18</v>
      </c>
      <c r="J17" s="164"/>
      <c r="K17" s="164"/>
      <c r="L17" s="164"/>
      <c r="M17" s="165"/>
      <c r="N17" s="166"/>
      <c r="O17" s="167">
        <v>36</v>
      </c>
      <c r="P17" s="166"/>
      <c r="Q17" s="168"/>
      <c r="R17" s="166"/>
      <c r="S17" s="168"/>
      <c r="T17" s="166"/>
      <c r="U17" s="168"/>
    </row>
    <row r="18" spans="1:21" ht="15.75" thickBot="1" x14ac:dyDescent="0.3">
      <c r="A18" s="288" t="s">
        <v>57</v>
      </c>
      <c r="B18" s="289"/>
      <c r="C18" s="169" t="s">
        <v>58</v>
      </c>
      <c r="D18" s="169" t="s">
        <v>59</v>
      </c>
      <c r="E18" s="135">
        <f t="shared" ref="E18:U18" si="4">SUM(E19:E28)</f>
        <v>518</v>
      </c>
      <c r="F18" s="135">
        <f t="shared" si="4"/>
        <v>0</v>
      </c>
      <c r="G18" s="135">
        <f t="shared" si="4"/>
        <v>518</v>
      </c>
      <c r="H18" s="135">
        <f t="shared" si="4"/>
        <v>378</v>
      </c>
      <c r="I18" s="136">
        <f t="shared" si="4"/>
        <v>140</v>
      </c>
      <c r="J18" s="136"/>
      <c r="K18" s="136">
        <f t="shared" si="4"/>
        <v>0</v>
      </c>
      <c r="L18" s="136">
        <f t="shared" si="4"/>
        <v>16</v>
      </c>
      <c r="M18" s="136">
        <f t="shared" si="4"/>
        <v>6</v>
      </c>
      <c r="N18" s="137">
        <f t="shared" si="4"/>
        <v>294</v>
      </c>
      <c r="O18" s="138">
        <f t="shared" si="4"/>
        <v>224</v>
      </c>
      <c r="P18" s="137">
        <f t="shared" si="4"/>
        <v>0</v>
      </c>
      <c r="Q18" s="138">
        <f t="shared" si="4"/>
        <v>0</v>
      </c>
      <c r="R18" s="137">
        <f t="shared" si="4"/>
        <v>0</v>
      </c>
      <c r="S18" s="138">
        <f t="shared" si="4"/>
        <v>0</v>
      </c>
      <c r="T18" s="137">
        <f t="shared" si="4"/>
        <v>0</v>
      </c>
      <c r="U18" s="138">
        <f t="shared" si="4"/>
        <v>0</v>
      </c>
    </row>
    <row r="19" spans="1:21" x14ac:dyDescent="0.25">
      <c r="A19" s="139" t="s">
        <v>60</v>
      </c>
      <c r="B19" s="139" t="s">
        <v>206</v>
      </c>
      <c r="C19" s="149" t="s">
        <v>43</v>
      </c>
      <c r="D19" s="140"/>
      <c r="E19" s="141">
        <f t="shared" ref="E19:E28" si="5">SUM(G19+L19+M19)</f>
        <v>100</v>
      </c>
      <c r="F19" s="141">
        <v>0</v>
      </c>
      <c r="G19" s="141">
        <f>SUM(N19:U19)</f>
        <v>100</v>
      </c>
      <c r="H19" s="141">
        <v>34</v>
      </c>
      <c r="I19" s="142">
        <v>66</v>
      </c>
      <c r="J19" s="143"/>
      <c r="K19" s="143"/>
      <c r="L19" s="143"/>
      <c r="M19" s="144"/>
      <c r="N19" s="145">
        <v>48</v>
      </c>
      <c r="O19" s="350">
        <v>52</v>
      </c>
      <c r="P19" s="146"/>
      <c r="Q19" s="147"/>
      <c r="R19" s="146"/>
      <c r="S19" s="147"/>
      <c r="T19" s="146"/>
      <c r="U19" s="147"/>
    </row>
    <row r="20" spans="1:21" x14ac:dyDescent="0.25">
      <c r="A20" s="148" t="s">
        <v>62</v>
      </c>
      <c r="B20" s="148" t="s">
        <v>63</v>
      </c>
      <c r="C20" s="149" t="s">
        <v>43</v>
      </c>
      <c r="D20" s="150"/>
      <c r="E20" s="150">
        <f t="shared" si="5"/>
        <v>78</v>
      </c>
      <c r="F20" s="150">
        <v>0</v>
      </c>
      <c r="G20" s="150">
        <f t="shared" ref="G20:G27" si="6">SUM(N20:U20)</f>
        <v>78</v>
      </c>
      <c r="H20" s="150">
        <v>58</v>
      </c>
      <c r="I20" s="151">
        <v>20</v>
      </c>
      <c r="J20" s="152"/>
      <c r="K20" s="152"/>
      <c r="L20" s="152"/>
      <c r="M20" s="153"/>
      <c r="N20" s="154">
        <v>34</v>
      </c>
      <c r="O20" s="155">
        <v>44</v>
      </c>
      <c r="P20" s="156"/>
      <c r="Q20" s="157"/>
      <c r="R20" s="156"/>
      <c r="S20" s="157"/>
      <c r="T20" s="156"/>
      <c r="U20" s="157"/>
    </row>
    <row r="21" spans="1:21" x14ac:dyDescent="0.25">
      <c r="A21" s="148" t="s">
        <v>64</v>
      </c>
      <c r="B21" s="148" t="s">
        <v>207</v>
      </c>
      <c r="C21" s="149" t="s">
        <v>43</v>
      </c>
      <c r="D21" s="149"/>
      <c r="E21" s="150">
        <f t="shared" si="5"/>
        <v>72</v>
      </c>
      <c r="F21" s="150">
        <v>0</v>
      </c>
      <c r="G21" s="150">
        <f t="shared" si="6"/>
        <v>72</v>
      </c>
      <c r="H21" s="150">
        <v>60</v>
      </c>
      <c r="I21" s="151">
        <v>12</v>
      </c>
      <c r="J21" s="152"/>
      <c r="K21" s="152"/>
      <c r="L21" s="152"/>
      <c r="M21" s="153"/>
      <c r="N21" s="154">
        <v>34</v>
      </c>
      <c r="O21" s="155">
        <v>38</v>
      </c>
      <c r="P21" s="156"/>
      <c r="Q21" s="157"/>
      <c r="R21" s="156"/>
      <c r="S21" s="157"/>
      <c r="T21" s="156"/>
      <c r="U21" s="157"/>
    </row>
    <row r="22" spans="1:21" x14ac:dyDescent="0.25">
      <c r="A22" s="148" t="s">
        <v>66</v>
      </c>
      <c r="B22" s="148" t="s">
        <v>208</v>
      </c>
      <c r="C22" s="149"/>
      <c r="D22" s="140" t="s">
        <v>40</v>
      </c>
      <c r="E22" s="150">
        <f>SUM(G22)</f>
        <v>85</v>
      </c>
      <c r="F22" s="150">
        <v>0</v>
      </c>
      <c r="G22" s="150">
        <f t="shared" si="6"/>
        <v>85</v>
      </c>
      <c r="H22" s="150">
        <v>73</v>
      </c>
      <c r="I22" s="151">
        <v>12</v>
      </c>
      <c r="J22" s="152"/>
      <c r="K22" s="152"/>
      <c r="L22" s="152">
        <v>16</v>
      </c>
      <c r="M22" s="153">
        <v>6</v>
      </c>
      <c r="N22" s="154">
        <v>34</v>
      </c>
      <c r="O22" s="155">
        <v>51</v>
      </c>
      <c r="P22" s="156"/>
      <c r="Q22" s="157"/>
      <c r="R22" s="156"/>
      <c r="S22" s="157"/>
      <c r="T22" s="156"/>
      <c r="U22" s="157"/>
    </row>
    <row r="23" spans="1:21" x14ac:dyDescent="0.25">
      <c r="A23" s="170" t="s">
        <v>68</v>
      </c>
      <c r="B23" s="148" t="s">
        <v>69</v>
      </c>
      <c r="C23" s="150"/>
      <c r="D23" s="149"/>
      <c r="E23" s="150"/>
      <c r="F23" s="150"/>
      <c r="G23" s="150"/>
      <c r="H23" s="150"/>
      <c r="I23" s="171"/>
      <c r="J23" s="152"/>
      <c r="K23" s="152"/>
      <c r="L23" s="152"/>
      <c r="M23" s="153"/>
      <c r="N23" s="156"/>
      <c r="O23" s="157"/>
      <c r="P23" s="156"/>
      <c r="Q23" s="157"/>
      <c r="R23" s="156"/>
      <c r="S23" s="157"/>
      <c r="T23" s="156"/>
      <c r="U23" s="157"/>
    </row>
    <row r="24" spans="1:21" x14ac:dyDescent="0.25">
      <c r="A24" s="170" t="s">
        <v>70</v>
      </c>
      <c r="B24" s="148" t="s">
        <v>71</v>
      </c>
      <c r="C24" s="149"/>
      <c r="D24" s="150"/>
      <c r="E24" s="150">
        <f t="shared" si="5"/>
        <v>36</v>
      </c>
      <c r="F24" s="150">
        <v>0</v>
      </c>
      <c r="G24" s="150">
        <f t="shared" si="6"/>
        <v>36</v>
      </c>
      <c r="H24" s="150">
        <v>31</v>
      </c>
      <c r="I24" s="151">
        <v>5</v>
      </c>
      <c r="J24" s="152"/>
      <c r="K24" s="152"/>
      <c r="L24" s="152"/>
      <c r="M24" s="153"/>
      <c r="N24" s="154">
        <v>36</v>
      </c>
      <c r="O24" s="157"/>
      <c r="P24" s="156"/>
      <c r="Q24" s="157"/>
      <c r="R24" s="156"/>
      <c r="S24" s="157"/>
      <c r="T24" s="156"/>
      <c r="U24" s="157"/>
    </row>
    <row r="25" spans="1:21" x14ac:dyDescent="0.25">
      <c r="A25" s="170" t="s">
        <v>72</v>
      </c>
      <c r="B25" s="148" t="s">
        <v>73</v>
      </c>
      <c r="C25" s="149"/>
      <c r="D25" s="150"/>
      <c r="E25" s="150">
        <f t="shared" si="5"/>
        <v>36</v>
      </c>
      <c r="F25" s="150">
        <v>0</v>
      </c>
      <c r="G25" s="150">
        <f t="shared" si="6"/>
        <v>36</v>
      </c>
      <c r="H25" s="150">
        <v>31</v>
      </c>
      <c r="I25" s="151">
        <v>5</v>
      </c>
      <c r="J25" s="152"/>
      <c r="K25" s="152"/>
      <c r="L25" s="152"/>
      <c r="M25" s="153"/>
      <c r="N25" s="154">
        <v>36</v>
      </c>
      <c r="O25" s="157"/>
      <c r="P25" s="156"/>
      <c r="Q25" s="157"/>
      <c r="R25" s="156"/>
      <c r="S25" s="157"/>
      <c r="T25" s="156"/>
      <c r="U25" s="157"/>
    </row>
    <row r="26" spans="1:21" x14ac:dyDescent="0.25">
      <c r="A26" s="170" t="s">
        <v>74</v>
      </c>
      <c r="B26" s="148" t="s">
        <v>75</v>
      </c>
      <c r="C26" s="149"/>
      <c r="D26" s="150"/>
      <c r="E26" s="150">
        <f t="shared" si="5"/>
        <v>36</v>
      </c>
      <c r="F26" s="150">
        <v>0</v>
      </c>
      <c r="G26" s="150">
        <f t="shared" si="6"/>
        <v>36</v>
      </c>
      <c r="H26" s="150">
        <v>28</v>
      </c>
      <c r="I26" s="151">
        <v>8</v>
      </c>
      <c r="J26" s="152"/>
      <c r="K26" s="152"/>
      <c r="L26" s="152"/>
      <c r="M26" s="153"/>
      <c r="N26" s="154">
        <v>36</v>
      </c>
      <c r="O26" s="157"/>
      <c r="P26" s="156"/>
      <c r="Q26" s="157"/>
      <c r="R26" s="156"/>
      <c r="S26" s="157"/>
      <c r="T26" s="156"/>
      <c r="U26" s="157"/>
    </row>
    <row r="27" spans="1:21" x14ac:dyDescent="0.25">
      <c r="A27" s="170" t="s">
        <v>76</v>
      </c>
      <c r="B27" s="148" t="s">
        <v>77</v>
      </c>
      <c r="C27" s="149" t="s">
        <v>54</v>
      </c>
      <c r="D27" s="150"/>
      <c r="E27" s="150">
        <f t="shared" si="5"/>
        <v>36</v>
      </c>
      <c r="F27" s="150">
        <v>0</v>
      </c>
      <c r="G27" s="150">
        <f t="shared" si="6"/>
        <v>36</v>
      </c>
      <c r="H27" s="150">
        <v>29</v>
      </c>
      <c r="I27" s="151">
        <v>7</v>
      </c>
      <c r="J27" s="152"/>
      <c r="K27" s="152"/>
      <c r="L27" s="152"/>
      <c r="M27" s="153"/>
      <c r="N27" s="172">
        <v>36</v>
      </c>
      <c r="O27" s="157"/>
      <c r="P27" s="156"/>
      <c r="Q27" s="157"/>
      <c r="R27" s="156"/>
      <c r="S27" s="157"/>
      <c r="T27" s="156"/>
      <c r="U27" s="157"/>
    </row>
    <row r="28" spans="1:21" ht="15.75" thickBot="1" x14ac:dyDescent="0.3">
      <c r="A28" s="173" t="s">
        <v>78</v>
      </c>
      <c r="B28" s="160" t="s">
        <v>79</v>
      </c>
      <c r="C28" s="149" t="s">
        <v>54</v>
      </c>
      <c r="D28" s="162"/>
      <c r="E28" s="162">
        <f t="shared" si="5"/>
        <v>39</v>
      </c>
      <c r="F28" s="162">
        <v>0</v>
      </c>
      <c r="G28" s="162">
        <f>SUM(N28:U28)</f>
        <v>39</v>
      </c>
      <c r="H28" s="162">
        <v>34</v>
      </c>
      <c r="I28" s="163">
        <v>5</v>
      </c>
      <c r="J28" s="164"/>
      <c r="K28" s="164"/>
      <c r="L28" s="164"/>
      <c r="M28" s="165"/>
      <c r="N28" s="166"/>
      <c r="O28" s="167">
        <v>39</v>
      </c>
      <c r="P28" s="166"/>
      <c r="Q28" s="168"/>
      <c r="R28" s="166"/>
      <c r="S28" s="168"/>
      <c r="T28" s="166"/>
      <c r="U28" s="168"/>
    </row>
    <row r="29" spans="1:21" ht="24.75" thickBot="1" x14ac:dyDescent="0.3">
      <c r="A29" s="174" t="s">
        <v>80</v>
      </c>
      <c r="B29" s="175" t="s">
        <v>81</v>
      </c>
      <c r="C29" s="176" t="s">
        <v>58</v>
      </c>
      <c r="D29" s="130"/>
      <c r="E29" s="130">
        <f>SUM(E30:E34)</f>
        <v>514</v>
      </c>
      <c r="F29" s="130">
        <f t="shared" ref="F29:U29" si="7">SUM(F30:F34)</f>
        <v>78</v>
      </c>
      <c r="G29" s="130">
        <f>SUM(G30:G34)</f>
        <v>436</v>
      </c>
      <c r="H29" s="130">
        <f t="shared" si="7"/>
        <v>108</v>
      </c>
      <c r="I29" s="130">
        <f t="shared" si="7"/>
        <v>328</v>
      </c>
      <c r="J29" s="130"/>
      <c r="K29" s="130">
        <f t="shared" si="7"/>
        <v>0</v>
      </c>
      <c r="L29" s="130">
        <f t="shared" si="7"/>
        <v>0</v>
      </c>
      <c r="M29" s="130">
        <f t="shared" si="7"/>
        <v>0</v>
      </c>
      <c r="N29" s="130">
        <f t="shared" si="7"/>
        <v>0</v>
      </c>
      <c r="O29" s="177">
        <f t="shared" si="7"/>
        <v>0</v>
      </c>
      <c r="P29" s="178">
        <f t="shared" si="7"/>
        <v>110</v>
      </c>
      <c r="Q29" s="131">
        <f t="shared" si="7"/>
        <v>106</v>
      </c>
      <c r="R29" s="179">
        <f t="shared" si="7"/>
        <v>100</v>
      </c>
      <c r="S29" s="177">
        <f t="shared" si="7"/>
        <v>50</v>
      </c>
      <c r="T29" s="178">
        <f t="shared" si="7"/>
        <v>124</v>
      </c>
      <c r="U29" s="131">
        <f t="shared" si="7"/>
        <v>24</v>
      </c>
    </row>
    <row r="30" spans="1:21" x14ac:dyDescent="0.25">
      <c r="A30" s="180" t="s">
        <v>82</v>
      </c>
      <c r="B30" s="139" t="s">
        <v>83</v>
      </c>
      <c r="C30" s="140" t="s">
        <v>54</v>
      </c>
      <c r="D30" s="141"/>
      <c r="E30" s="141">
        <f>SUM(F30:G30)</f>
        <v>42</v>
      </c>
      <c r="F30" s="141">
        <v>6</v>
      </c>
      <c r="G30" s="141">
        <v>36</v>
      </c>
      <c r="H30" s="141">
        <v>36</v>
      </c>
      <c r="I30" s="143">
        <v>0</v>
      </c>
      <c r="J30" s="143"/>
      <c r="K30" s="143"/>
      <c r="L30" s="143"/>
      <c r="M30" s="144"/>
      <c r="N30" s="146"/>
      <c r="O30" s="181"/>
      <c r="P30" s="146"/>
      <c r="Q30" s="350">
        <v>42</v>
      </c>
      <c r="R30" s="182"/>
      <c r="S30" s="181"/>
      <c r="T30" s="146"/>
      <c r="U30" s="147"/>
    </row>
    <row r="31" spans="1:21" x14ac:dyDescent="0.25">
      <c r="A31" s="170" t="s">
        <v>84</v>
      </c>
      <c r="B31" s="148" t="s">
        <v>49</v>
      </c>
      <c r="C31" s="149" t="s">
        <v>54</v>
      </c>
      <c r="D31" s="150"/>
      <c r="E31" s="150">
        <f t="shared" ref="E31:E34" si="8">SUM(F31:G31)</f>
        <v>42</v>
      </c>
      <c r="F31" s="150">
        <v>6</v>
      </c>
      <c r="G31" s="150">
        <v>36</v>
      </c>
      <c r="H31" s="150">
        <v>36</v>
      </c>
      <c r="I31" s="152">
        <v>0</v>
      </c>
      <c r="J31" s="152"/>
      <c r="K31" s="152"/>
      <c r="L31" s="152"/>
      <c r="M31" s="153"/>
      <c r="N31" s="156"/>
      <c r="O31" s="183"/>
      <c r="P31" s="172">
        <v>42</v>
      </c>
      <c r="Q31" s="157"/>
      <c r="R31" s="184"/>
      <c r="S31" s="183"/>
      <c r="T31" s="156"/>
      <c r="U31" s="157"/>
    </row>
    <row r="32" spans="1:21" ht="24" x14ac:dyDescent="0.25">
      <c r="A32" s="170" t="s">
        <v>85</v>
      </c>
      <c r="B32" s="158" t="s">
        <v>86</v>
      </c>
      <c r="C32" s="149" t="s">
        <v>209</v>
      </c>
      <c r="D32" s="150"/>
      <c r="E32" s="150">
        <f t="shared" si="8"/>
        <v>194</v>
      </c>
      <c r="F32" s="150">
        <v>30</v>
      </c>
      <c r="G32" s="150">
        <v>164</v>
      </c>
      <c r="H32" s="150">
        <v>0</v>
      </c>
      <c r="I32" s="152">
        <v>164</v>
      </c>
      <c r="J32" s="152"/>
      <c r="K32" s="152"/>
      <c r="L32" s="152"/>
      <c r="M32" s="153"/>
      <c r="N32" s="156"/>
      <c r="O32" s="183"/>
      <c r="P32" s="154">
        <v>34</v>
      </c>
      <c r="Q32" s="185">
        <v>30</v>
      </c>
      <c r="R32" s="186">
        <v>54</v>
      </c>
      <c r="S32" s="152">
        <v>30</v>
      </c>
      <c r="T32" s="172">
        <v>46</v>
      </c>
      <c r="U32" s="157"/>
    </row>
    <row r="33" spans="1:21" x14ac:dyDescent="0.25">
      <c r="A33" s="170" t="s">
        <v>88</v>
      </c>
      <c r="B33" s="148" t="s">
        <v>51</v>
      </c>
      <c r="C33" s="149" t="s">
        <v>87</v>
      </c>
      <c r="D33" s="150"/>
      <c r="E33" s="150">
        <f t="shared" si="8"/>
        <v>194</v>
      </c>
      <c r="F33" s="150">
        <v>30</v>
      </c>
      <c r="G33" s="150">
        <v>164</v>
      </c>
      <c r="H33" s="150">
        <v>0</v>
      </c>
      <c r="I33" s="152">
        <v>164</v>
      </c>
      <c r="J33" s="152"/>
      <c r="K33" s="152"/>
      <c r="L33" s="152"/>
      <c r="M33" s="153"/>
      <c r="N33" s="156"/>
      <c r="O33" s="183"/>
      <c r="P33" s="154">
        <v>34</v>
      </c>
      <c r="Q33" s="185">
        <v>34</v>
      </c>
      <c r="R33" s="186">
        <v>46</v>
      </c>
      <c r="S33" s="152">
        <v>20</v>
      </c>
      <c r="T33" s="187">
        <v>36</v>
      </c>
      <c r="U33" s="155">
        <v>24</v>
      </c>
    </row>
    <row r="34" spans="1:21" ht="15.75" thickBot="1" x14ac:dyDescent="0.3">
      <c r="A34" s="173" t="s">
        <v>89</v>
      </c>
      <c r="B34" s="160" t="s">
        <v>90</v>
      </c>
      <c r="C34" s="161" t="s">
        <v>54</v>
      </c>
      <c r="D34" s="162"/>
      <c r="E34" s="162">
        <f t="shared" si="8"/>
        <v>42</v>
      </c>
      <c r="F34" s="162">
        <v>6</v>
      </c>
      <c r="G34" s="162">
        <v>36</v>
      </c>
      <c r="H34" s="162">
        <v>36</v>
      </c>
      <c r="I34" s="164">
        <v>0</v>
      </c>
      <c r="J34" s="164"/>
      <c r="K34" s="164"/>
      <c r="L34" s="164"/>
      <c r="M34" s="165"/>
      <c r="N34" s="166"/>
      <c r="O34" s="188"/>
      <c r="P34" s="189"/>
      <c r="Q34" s="190"/>
      <c r="R34" s="191"/>
      <c r="S34" s="188"/>
      <c r="T34" s="351">
        <v>42</v>
      </c>
      <c r="U34" s="190"/>
    </row>
    <row r="35" spans="1:21" ht="24.75" thickBot="1" x14ac:dyDescent="0.3">
      <c r="A35" s="174" t="s">
        <v>91</v>
      </c>
      <c r="B35" s="175" t="s">
        <v>92</v>
      </c>
      <c r="C35" s="176" t="s">
        <v>93</v>
      </c>
      <c r="D35" s="130"/>
      <c r="E35" s="130">
        <f>SUM(E36:E37)</f>
        <v>210</v>
      </c>
      <c r="F35" s="130">
        <f>SUM(F36:F37)</f>
        <v>30</v>
      </c>
      <c r="G35" s="130">
        <f>SUM(G36:G37)</f>
        <v>180</v>
      </c>
      <c r="H35" s="130">
        <f t="shared" ref="H35:U35" si="9">SUM(H36:H37)</f>
        <v>141</v>
      </c>
      <c r="I35" s="130">
        <f t="shared" si="9"/>
        <v>39</v>
      </c>
      <c r="J35" s="130"/>
      <c r="K35" s="130">
        <f t="shared" si="9"/>
        <v>0</v>
      </c>
      <c r="L35" s="130">
        <f t="shared" si="9"/>
        <v>0</v>
      </c>
      <c r="M35" s="130">
        <f t="shared" si="9"/>
        <v>0</v>
      </c>
      <c r="N35" s="130">
        <f t="shared" si="9"/>
        <v>0</v>
      </c>
      <c r="O35" s="130">
        <f t="shared" si="9"/>
        <v>0</v>
      </c>
      <c r="P35" s="130">
        <f t="shared" si="9"/>
        <v>34</v>
      </c>
      <c r="Q35" s="130">
        <f t="shared" si="9"/>
        <v>50</v>
      </c>
      <c r="R35" s="130">
        <f t="shared" si="9"/>
        <v>92</v>
      </c>
      <c r="S35" s="130">
        <f t="shared" si="9"/>
        <v>34</v>
      </c>
      <c r="T35" s="130">
        <f t="shared" si="9"/>
        <v>0</v>
      </c>
      <c r="U35" s="130">
        <f t="shared" si="9"/>
        <v>0</v>
      </c>
    </row>
    <row r="36" spans="1:21" x14ac:dyDescent="0.25">
      <c r="A36" s="180" t="s">
        <v>94</v>
      </c>
      <c r="B36" s="139" t="s">
        <v>73</v>
      </c>
      <c r="C36" s="140" t="s">
        <v>95</v>
      </c>
      <c r="D36" s="141"/>
      <c r="E36" s="141">
        <f>SUM(F36:G36)</f>
        <v>168</v>
      </c>
      <c r="F36" s="141">
        <v>24</v>
      </c>
      <c r="G36" s="141">
        <v>144</v>
      </c>
      <c r="H36" s="141">
        <v>111</v>
      </c>
      <c r="I36" s="143">
        <v>33</v>
      </c>
      <c r="J36" s="143"/>
      <c r="K36" s="143"/>
      <c r="L36" s="143"/>
      <c r="M36" s="144"/>
      <c r="N36" s="146"/>
      <c r="O36" s="147"/>
      <c r="P36" s="145">
        <v>34</v>
      </c>
      <c r="Q36" s="192">
        <v>50</v>
      </c>
      <c r="R36" s="193">
        <v>50</v>
      </c>
      <c r="S36" s="350">
        <v>34</v>
      </c>
      <c r="T36" s="146"/>
      <c r="U36" s="147"/>
    </row>
    <row r="37" spans="1:21" ht="15.75" thickBot="1" x14ac:dyDescent="0.3">
      <c r="A37" s="173" t="s">
        <v>96</v>
      </c>
      <c r="B37" s="194" t="s">
        <v>97</v>
      </c>
      <c r="C37" s="161" t="s">
        <v>54</v>
      </c>
      <c r="D37" s="162"/>
      <c r="E37" s="162">
        <f>SUM(F37:G37)</f>
        <v>42</v>
      </c>
      <c r="F37" s="162">
        <v>6</v>
      </c>
      <c r="G37" s="162">
        <v>36</v>
      </c>
      <c r="H37" s="162">
        <v>30</v>
      </c>
      <c r="I37" s="195">
        <v>6</v>
      </c>
      <c r="J37" s="164"/>
      <c r="K37" s="164"/>
      <c r="L37" s="164"/>
      <c r="M37" s="165"/>
      <c r="N37" s="166"/>
      <c r="O37" s="168"/>
      <c r="P37" s="166"/>
      <c r="Q37" s="168"/>
      <c r="R37" s="352">
        <v>42</v>
      </c>
      <c r="S37" s="168"/>
      <c r="T37" s="166"/>
      <c r="U37" s="168"/>
    </row>
    <row r="38" spans="1:21" ht="15.75" thickBot="1" x14ac:dyDescent="0.3">
      <c r="A38" s="196" t="s">
        <v>98</v>
      </c>
      <c r="B38" s="197" t="s">
        <v>99</v>
      </c>
      <c r="C38" s="130" t="s">
        <v>100</v>
      </c>
      <c r="D38" s="130" t="s">
        <v>32</v>
      </c>
      <c r="E38" s="130">
        <f>SUM(E39:E50)</f>
        <v>936</v>
      </c>
      <c r="F38" s="130">
        <f>SUM(F39:F50)</f>
        <v>140</v>
      </c>
      <c r="G38" s="130">
        <f>SUM(G39:G50)</f>
        <v>796</v>
      </c>
      <c r="H38" s="130">
        <f>SUM(H39:H50)</f>
        <v>438</v>
      </c>
      <c r="I38" s="177">
        <f>SUM(I39:I50)</f>
        <v>358</v>
      </c>
      <c r="J38" s="177"/>
      <c r="K38" s="177"/>
      <c r="L38" s="177">
        <f t="shared" ref="L38:U38" si="10">SUM(L39:L50)</f>
        <v>12</v>
      </c>
      <c r="M38" s="177">
        <f t="shared" si="10"/>
        <v>12</v>
      </c>
      <c r="N38" s="178">
        <f t="shared" si="10"/>
        <v>0</v>
      </c>
      <c r="O38" s="131">
        <f t="shared" si="10"/>
        <v>0</v>
      </c>
      <c r="P38" s="177">
        <f t="shared" si="10"/>
        <v>170</v>
      </c>
      <c r="Q38" s="131">
        <f t="shared" si="10"/>
        <v>282</v>
      </c>
      <c r="R38" s="177">
        <f t="shared" si="10"/>
        <v>200</v>
      </c>
      <c r="S38" s="131">
        <f t="shared" si="10"/>
        <v>104</v>
      </c>
      <c r="T38" s="177">
        <f t="shared" si="10"/>
        <v>108</v>
      </c>
      <c r="U38" s="131">
        <f t="shared" si="10"/>
        <v>78</v>
      </c>
    </row>
    <row r="39" spans="1:21" ht="24" x14ac:dyDescent="0.25">
      <c r="A39" s="139" t="s">
        <v>101</v>
      </c>
      <c r="B39" s="198" t="s">
        <v>102</v>
      </c>
      <c r="C39" s="140" t="s">
        <v>43</v>
      </c>
      <c r="D39" s="198"/>
      <c r="E39" s="141">
        <f>SUM(F39:G39)</f>
        <v>80</v>
      </c>
      <c r="F39" s="141">
        <v>12</v>
      </c>
      <c r="G39" s="141">
        <v>68</v>
      </c>
      <c r="H39" s="141">
        <v>36</v>
      </c>
      <c r="I39" s="143">
        <v>32</v>
      </c>
      <c r="J39" s="143"/>
      <c r="K39" s="143"/>
      <c r="L39" s="143"/>
      <c r="M39" s="144"/>
      <c r="N39" s="146"/>
      <c r="O39" s="147"/>
      <c r="P39" s="145">
        <v>34</v>
      </c>
      <c r="Q39" s="350">
        <v>46</v>
      </c>
      <c r="R39" s="146"/>
      <c r="S39" s="147"/>
      <c r="T39" s="146"/>
      <c r="U39" s="147"/>
    </row>
    <row r="40" spans="1:21" ht="24" x14ac:dyDescent="0.25">
      <c r="A40" s="148" t="s">
        <v>103</v>
      </c>
      <c r="B40" s="158" t="s">
        <v>104</v>
      </c>
      <c r="C40" s="140" t="s">
        <v>43</v>
      </c>
      <c r="D40" s="158"/>
      <c r="E40" s="150">
        <f t="shared" ref="E40:E50" si="11">SUM(F40:G40)</f>
        <v>114</v>
      </c>
      <c r="F40" s="150">
        <v>18</v>
      </c>
      <c r="G40" s="150">
        <v>96</v>
      </c>
      <c r="H40" s="150">
        <v>62</v>
      </c>
      <c r="I40" s="152">
        <v>34</v>
      </c>
      <c r="J40" s="152"/>
      <c r="K40" s="152"/>
      <c r="L40" s="152"/>
      <c r="M40" s="153"/>
      <c r="N40" s="156"/>
      <c r="O40" s="157"/>
      <c r="P40" s="156"/>
      <c r="Q40" s="253"/>
      <c r="R40" s="254">
        <v>60</v>
      </c>
      <c r="S40" s="353">
        <v>54</v>
      </c>
      <c r="T40" s="156"/>
      <c r="U40" s="157"/>
    </row>
    <row r="41" spans="1:21" x14ac:dyDescent="0.25">
      <c r="A41" s="148" t="s">
        <v>105</v>
      </c>
      <c r="B41" s="158" t="s">
        <v>106</v>
      </c>
      <c r="C41" s="140" t="s">
        <v>43</v>
      </c>
      <c r="D41" s="149"/>
      <c r="E41" s="150">
        <f t="shared" si="11"/>
        <v>76</v>
      </c>
      <c r="F41" s="150">
        <v>12</v>
      </c>
      <c r="G41" s="150">
        <v>64</v>
      </c>
      <c r="H41" s="150">
        <v>36</v>
      </c>
      <c r="I41" s="152">
        <v>28</v>
      </c>
      <c r="J41" s="152"/>
      <c r="K41" s="152"/>
      <c r="L41" s="152"/>
      <c r="M41" s="153"/>
      <c r="N41" s="199"/>
      <c r="O41" s="200"/>
      <c r="P41" s="154">
        <v>34</v>
      </c>
      <c r="Q41" s="155">
        <v>42</v>
      </c>
      <c r="R41" s="156"/>
      <c r="S41" s="157"/>
      <c r="T41" s="156"/>
      <c r="U41" s="157"/>
    </row>
    <row r="42" spans="1:21" x14ac:dyDescent="0.25">
      <c r="A42" s="148" t="s">
        <v>107</v>
      </c>
      <c r="B42" s="158" t="s">
        <v>108</v>
      </c>
      <c r="C42" s="140" t="s">
        <v>54</v>
      </c>
      <c r="D42" s="158"/>
      <c r="E42" s="150">
        <f t="shared" si="11"/>
        <v>76</v>
      </c>
      <c r="F42" s="150">
        <v>12</v>
      </c>
      <c r="G42" s="150">
        <v>64</v>
      </c>
      <c r="H42" s="150">
        <v>30</v>
      </c>
      <c r="I42" s="152">
        <v>34</v>
      </c>
      <c r="J42" s="152"/>
      <c r="K42" s="152"/>
      <c r="L42" s="152"/>
      <c r="M42" s="153"/>
      <c r="N42" s="156"/>
      <c r="O42" s="157"/>
      <c r="P42" s="156"/>
      <c r="Q42" s="157"/>
      <c r="R42" s="172">
        <v>76</v>
      </c>
      <c r="S42" s="157"/>
      <c r="T42" s="156"/>
      <c r="U42" s="157"/>
    </row>
    <row r="43" spans="1:21" ht="24" x14ac:dyDescent="0.25">
      <c r="A43" s="148" t="s">
        <v>109</v>
      </c>
      <c r="B43" s="158" t="s">
        <v>110</v>
      </c>
      <c r="C43" s="149"/>
      <c r="D43" s="140" t="s">
        <v>40</v>
      </c>
      <c r="E43" s="150">
        <f t="shared" si="11"/>
        <v>114</v>
      </c>
      <c r="F43" s="150">
        <v>18</v>
      </c>
      <c r="G43" s="150">
        <v>96</v>
      </c>
      <c r="H43" s="150">
        <v>54</v>
      </c>
      <c r="I43" s="152">
        <v>42</v>
      </c>
      <c r="J43" s="152"/>
      <c r="K43" s="152"/>
      <c r="L43" s="226">
        <v>6</v>
      </c>
      <c r="M43" s="257">
        <v>6</v>
      </c>
      <c r="N43" s="156"/>
      <c r="O43" s="157"/>
      <c r="P43" s="254">
        <v>34</v>
      </c>
      <c r="Q43" s="353">
        <v>80</v>
      </c>
      <c r="R43" s="156"/>
      <c r="S43" s="200"/>
      <c r="T43" s="156"/>
      <c r="U43" s="157"/>
    </row>
    <row r="44" spans="1:21" ht="24" x14ac:dyDescent="0.25">
      <c r="A44" s="148" t="s">
        <v>112</v>
      </c>
      <c r="B44" s="158" t="s">
        <v>113</v>
      </c>
      <c r="C44" s="149"/>
      <c r="D44" s="149" t="s">
        <v>178</v>
      </c>
      <c r="E44" s="150">
        <f t="shared" si="11"/>
        <v>58</v>
      </c>
      <c r="F44" s="150">
        <v>10</v>
      </c>
      <c r="G44" s="150">
        <v>48</v>
      </c>
      <c r="H44" s="150">
        <v>40</v>
      </c>
      <c r="I44" s="203">
        <v>8</v>
      </c>
      <c r="J44" s="152"/>
      <c r="K44" s="152"/>
      <c r="L44" s="152">
        <v>6</v>
      </c>
      <c r="M44" s="153">
        <v>6</v>
      </c>
      <c r="N44" s="156"/>
      <c r="O44" s="157"/>
      <c r="P44" s="156"/>
      <c r="Q44" s="157"/>
      <c r="R44" s="156"/>
      <c r="S44" s="157"/>
      <c r="T44" s="172">
        <v>58</v>
      </c>
      <c r="U44" s="157"/>
    </row>
    <row r="45" spans="1:21" ht="24" x14ac:dyDescent="0.25">
      <c r="A45" s="148" t="s">
        <v>114</v>
      </c>
      <c r="B45" s="158" t="s">
        <v>115</v>
      </c>
      <c r="C45" s="140"/>
      <c r="D45" s="140" t="s">
        <v>40</v>
      </c>
      <c r="E45" s="150">
        <f t="shared" si="11"/>
        <v>114</v>
      </c>
      <c r="F45" s="150">
        <v>18</v>
      </c>
      <c r="G45" s="150">
        <v>96</v>
      </c>
      <c r="H45" s="150">
        <v>24</v>
      </c>
      <c r="I45" s="203">
        <v>72</v>
      </c>
      <c r="J45" s="152"/>
      <c r="K45" s="152"/>
      <c r="L45" s="201"/>
      <c r="M45" s="202"/>
      <c r="N45" s="156"/>
      <c r="O45" s="157"/>
      <c r="P45" s="156"/>
      <c r="Q45" s="157"/>
      <c r="R45" s="154">
        <v>64</v>
      </c>
      <c r="S45" s="155">
        <v>50</v>
      </c>
      <c r="T45" s="156"/>
      <c r="U45" s="157"/>
    </row>
    <row r="46" spans="1:21" x14ac:dyDescent="0.25">
      <c r="A46" s="148" t="s">
        <v>116</v>
      </c>
      <c r="B46" s="148" t="s">
        <v>117</v>
      </c>
      <c r="C46" s="140" t="s">
        <v>43</v>
      </c>
      <c r="D46" s="148"/>
      <c r="E46" s="150">
        <f t="shared" si="11"/>
        <v>60</v>
      </c>
      <c r="F46" s="150">
        <v>10</v>
      </c>
      <c r="G46" s="150">
        <v>50</v>
      </c>
      <c r="H46" s="150">
        <v>40</v>
      </c>
      <c r="I46" s="203">
        <v>10</v>
      </c>
      <c r="J46" s="152"/>
      <c r="K46" s="152"/>
      <c r="L46" s="152"/>
      <c r="M46" s="153"/>
      <c r="N46" s="156"/>
      <c r="O46" s="157"/>
      <c r="P46" s="154">
        <v>34</v>
      </c>
      <c r="Q46" s="155">
        <v>26</v>
      </c>
      <c r="R46" s="156"/>
      <c r="S46" s="157"/>
      <c r="T46" s="156"/>
      <c r="U46" s="157"/>
    </row>
    <row r="47" spans="1:21" x14ac:dyDescent="0.25">
      <c r="A47" s="148" t="s">
        <v>118</v>
      </c>
      <c r="B47" s="148" t="s">
        <v>119</v>
      </c>
      <c r="C47" s="140" t="s">
        <v>43</v>
      </c>
      <c r="D47" s="148"/>
      <c r="E47" s="150">
        <f t="shared" si="11"/>
        <v>80</v>
      </c>
      <c r="F47" s="150">
        <v>12</v>
      </c>
      <c r="G47" s="150">
        <v>68</v>
      </c>
      <c r="H47" s="150">
        <v>20</v>
      </c>
      <c r="I47" s="203">
        <v>48</v>
      </c>
      <c r="J47" s="152"/>
      <c r="K47" s="152"/>
      <c r="L47" s="152"/>
      <c r="M47" s="153"/>
      <c r="N47" s="156"/>
      <c r="O47" s="157"/>
      <c r="P47" s="154">
        <v>34</v>
      </c>
      <c r="Q47" s="155">
        <v>46</v>
      </c>
      <c r="R47" s="156"/>
      <c r="S47" s="157"/>
      <c r="T47" s="156"/>
      <c r="U47" s="157"/>
    </row>
    <row r="48" spans="1:21" ht="24" x14ac:dyDescent="0.25">
      <c r="A48" s="148" t="s">
        <v>120</v>
      </c>
      <c r="B48" s="158" t="s">
        <v>121</v>
      </c>
      <c r="C48" s="140" t="s">
        <v>43</v>
      </c>
      <c r="D48" s="150"/>
      <c r="E48" s="150">
        <f t="shared" si="11"/>
        <v>86</v>
      </c>
      <c r="F48" s="150">
        <v>12</v>
      </c>
      <c r="G48" s="150">
        <v>74</v>
      </c>
      <c r="H48" s="150">
        <v>56</v>
      </c>
      <c r="I48" s="203">
        <v>18</v>
      </c>
      <c r="J48" s="152"/>
      <c r="K48" s="152"/>
      <c r="L48" s="152"/>
      <c r="M48" s="153"/>
      <c r="N48" s="156"/>
      <c r="O48" s="157"/>
      <c r="P48" s="156"/>
      <c r="Q48" s="157"/>
      <c r="R48" s="156"/>
      <c r="S48" s="157"/>
      <c r="T48" s="172">
        <v>50</v>
      </c>
      <c r="U48" s="155">
        <v>36</v>
      </c>
    </row>
    <row r="49" spans="1:21" ht="24" x14ac:dyDescent="0.25">
      <c r="A49" s="160" t="s">
        <v>122</v>
      </c>
      <c r="B49" s="194" t="s">
        <v>123</v>
      </c>
      <c r="C49" s="162" t="s">
        <v>54</v>
      </c>
      <c r="D49" s="162"/>
      <c r="E49" s="162">
        <f t="shared" si="11"/>
        <v>42</v>
      </c>
      <c r="F49" s="162">
        <v>6</v>
      </c>
      <c r="G49" s="162">
        <v>36</v>
      </c>
      <c r="H49" s="162">
        <v>20</v>
      </c>
      <c r="I49" s="195">
        <v>16</v>
      </c>
      <c r="J49" s="164"/>
      <c r="K49" s="164"/>
      <c r="L49" s="164"/>
      <c r="M49" s="165"/>
      <c r="N49" s="166"/>
      <c r="O49" s="168"/>
      <c r="P49" s="166"/>
      <c r="Q49" s="168"/>
      <c r="R49" s="166"/>
      <c r="S49" s="168"/>
      <c r="T49" s="166"/>
      <c r="U49" s="167">
        <v>42</v>
      </c>
    </row>
    <row r="50" spans="1:21" ht="15.75" thickBot="1" x14ac:dyDescent="0.3">
      <c r="A50" s="160" t="s">
        <v>124</v>
      </c>
      <c r="B50" s="204" t="s">
        <v>125</v>
      </c>
      <c r="C50" s="205" t="s">
        <v>54</v>
      </c>
      <c r="D50" s="205"/>
      <c r="E50" s="205">
        <f t="shared" si="11"/>
        <v>36</v>
      </c>
      <c r="F50" s="205"/>
      <c r="G50" s="205">
        <v>36</v>
      </c>
      <c r="H50" s="205">
        <v>20</v>
      </c>
      <c r="I50" s="163">
        <v>16</v>
      </c>
      <c r="J50" s="164"/>
      <c r="K50" s="164"/>
      <c r="L50" s="164"/>
      <c r="M50" s="165"/>
      <c r="N50" s="166"/>
      <c r="O50" s="168"/>
      <c r="P50" s="166"/>
      <c r="Q50" s="167">
        <v>42</v>
      </c>
      <c r="R50" s="166"/>
      <c r="S50" s="168"/>
      <c r="T50" s="166"/>
      <c r="U50" s="168"/>
    </row>
    <row r="51" spans="1:21" ht="15.75" thickBot="1" x14ac:dyDescent="0.3">
      <c r="A51" s="196" t="s">
        <v>126</v>
      </c>
      <c r="B51" s="197" t="s">
        <v>127</v>
      </c>
      <c r="C51" s="130" t="s">
        <v>31</v>
      </c>
      <c r="D51" s="130" t="s">
        <v>129</v>
      </c>
      <c r="E51" s="130">
        <f>SUM(E52+E58+E64+E70+E76+E82+E86)</f>
        <v>2258</v>
      </c>
      <c r="F51" s="130">
        <f t="shared" ref="F51:M51" si="12">SUM(F52+F58+F64+F70+F76+F82+F86)</f>
        <v>158</v>
      </c>
      <c r="G51" s="130">
        <f t="shared" si="12"/>
        <v>876</v>
      </c>
      <c r="H51" s="130">
        <f t="shared" si="12"/>
        <v>486</v>
      </c>
      <c r="I51" s="130">
        <f t="shared" si="12"/>
        <v>374</v>
      </c>
      <c r="J51" s="130">
        <f t="shared" si="12"/>
        <v>32</v>
      </c>
      <c r="K51" s="130">
        <f t="shared" si="12"/>
        <v>1224</v>
      </c>
      <c r="L51" s="130">
        <f t="shared" si="12"/>
        <v>42</v>
      </c>
      <c r="M51" s="177">
        <f t="shared" si="12"/>
        <v>114</v>
      </c>
      <c r="N51" s="206">
        <f>SUM(N52+N58+N64+N70+N76+N82+N86)</f>
        <v>0</v>
      </c>
      <c r="O51" s="131">
        <f t="shared" ref="O51:U51" si="13">SUM(O52+O58+O64+O70+O76+O82+O86)</f>
        <v>0</v>
      </c>
      <c r="P51" s="206">
        <f t="shared" si="13"/>
        <v>298</v>
      </c>
      <c r="Q51" s="131">
        <f t="shared" si="13"/>
        <v>378</v>
      </c>
      <c r="R51" s="206">
        <f t="shared" si="13"/>
        <v>220</v>
      </c>
      <c r="S51" s="131">
        <f t="shared" si="13"/>
        <v>652</v>
      </c>
      <c r="T51" s="206">
        <f t="shared" si="13"/>
        <v>350</v>
      </c>
      <c r="U51" s="131">
        <f t="shared" si="13"/>
        <v>360</v>
      </c>
    </row>
    <row r="52" spans="1:21" ht="48" x14ac:dyDescent="0.25">
      <c r="A52" s="207" t="s">
        <v>130</v>
      </c>
      <c r="B52" s="208" t="s">
        <v>131</v>
      </c>
      <c r="C52" s="209" t="s">
        <v>175</v>
      </c>
      <c r="D52" s="209" t="s">
        <v>37</v>
      </c>
      <c r="E52" s="209">
        <f>SUM(E53:E56)</f>
        <v>234</v>
      </c>
      <c r="F52" s="209">
        <f>SUM(F53:F56)</f>
        <v>16</v>
      </c>
      <c r="G52" s="209">
        <f t="shared" ref="G52:H52" si="14">SUM(G53:G56)</f>
        <v>74</v>
      </c>
      <c r="H52" s="209">
        <f t="shared" si="14"/>
        <v>48</v>
      </c>
      <c r="I52" s="210">
        <f>SUM(I53:I56)</f>
        <v>26</v>
      </c>
      <c r="J52" s="210">
        <f>SUM(J53:J56)</f>
        <v>0</v>
      </c>
      <c r="K52" s="210">
        <f>SUM(K53:K56)</f>
        <v>144</v>
      </c>
      <c r="L52" s="210">
        <v>6</v>
      </c>
      <c r="M52" s="210">
        <v>18</v>
      </c>
      <c r="N52" s="211">
        <f>SUM(N53:N57)</f>
        <v>0</v>
      </c>
      <c r="O52" s="212">
        <f t="shared" ref="O52:U52" si="15">SUM(O53:O57)</f>
        <v>0</v>
      </c>
      <c r="P52" s="211">
        <f t="shared" si="15"/>
        <v>0</v>
      </c>
      <c r="Q52" s="212">
        <f t="shared" si="15"/>
        <v>234</v>
      </c>
      <c r="R52" s="211">
        <f t="shared" si="15"/>
        <v>0</v>
      </c>
      <c r="S52" s="212">
        <f t="shared" si="15"/>
        <v>0</v>
      </c>
      <c r="T52" s="211">
        <f t="shared" si="15"/>
        <v>0</v>
      </c>
      <c r="U52" s="212">
        <f t="shared" si="15"/>
        <v>0</v>
      </c>
    </row>
    <row r="53" spans="1:21" ht="36" x14ac:dyDescent="0.25">
      <c r="A53" s="148" t="s">
        <v>132</v>
      </c>
      <c r="B53" s="158" t="s">
        <v>133</v>
      </c>
      <c r="C53" s="150"/>
      <c r="D53" s="260" t="s">
        <v>134</v>
      </c>
      <c r="E53" s="150">
        <f>SUM(F53+G53)</f>
        <v>38</v>
      </c>
      <c r="F53" s="150">
        <v>6</v>
      </c>
      <c r="G53" s="150">
        <v>32</v>
      </c>
      <c r="H53" s="150">
        <v>24</v>
      </c>
      <c r="I53" s="152">
        <v>8</v>
      </c>
      <c r="J53" s="152"/>
      <c r="K53" s="152"/>
      <c r="L53" s="152"/>
      <c r="M53" s="153"/>
      <c r="N53" s="156"/>
      <c r="O53" s="157"/>
      <c r="P53" s="156"/>
      <c r="Q53" s="155">
        <v>38</v>
      </c>
      <c r="R53" s="156"/>
      <c r="S53" s="157"/>
      <c r="T53" s="156"/>
      <c r="U53" s="157"/>
    </row>
    <row r="54" spans="1:21" ht="24" x14ac:dyDescent="0.25">
      <c r="A54" s="148" t="s">
        <v>135</v>
      </c>
      <c r="B54" s="158" t="s">
        <v>136</v>
      </c>
      <c r="C54" s="150"/>
      <c r="D54" s="261"/>
      <c r="E54" s="150">
        <f>SUM(F54+G54)</f>
        <v>52</v>
      </c>
      <c r="F54" s="150">
        <v>10</v>
      </c>
      <c r="G54" s="215">
        <v>42</v>
      </c>
      <c r="H54" s="150">
        <v>24</v>
      </c>
      <c r="I54" s="152">
        <v>18</v>
      </c>
      <c r="J54" s="152"/>
      <c r="K54" s="152"/>
      <c r="L54" s="152">
        <v>6</v>
      </c>
      <c r="M54" s="153">
        <v>6</v>
      </c>
      <c r="N54" s="156"/>
      <c r="O54" s="157"/>
      <c r="P54" s="156"/>
      <c r="Q54" s="155">
        <v>52</v>
      </c>
      <c r="R54" s="156"/>
      <c r="S54" s="157"/>
      <c r="T54" s="156"/>
      <c r="U54" s="157"/>
    </row>
    <row r="55" spans="1:21" x14ac:dyDescent="0.25">
      <c r="A55" s="148" t="s">
        <v>137</v>
      </c>
      <c r="B55" s="158" t="s">
        <v>0</v>
      </c>
      <c r="C55" s="149" t="s">
        <v>54</v>
      </c>
      <c r="D55" s="150"/>
      <c r="E55" s="150">
        <f>SUM(N55:U55)</f>
        <v>72</v>
      </c>
      <c r="F55" s="150"/>
      <c r="G55" s="150"/>
      <c r="H55" s="150"/>
      <c r="I55" s="152"/>
      <c r="J55" s="152"/>
      <c r="K55" s="152">
        <f>SUM(N55:U55)</f>
        <v>72</v>
      </c>
      <c r="L55" s="152"/>
      <c r="M55" s="153"/>
      <c r="N55" s="156"/>
      <c r="O55" s="157"/>
      <c r="P55" s="156"/>
      <c r="Q55" s="155">
        <v>72</v>
      </c>
      <c r="R55" s="156"/>
      <c r="S55" s="157"/>
      <c r="T55" s="156"/>
      <c r="U55" s="157"/>
    </row>
    <row r="56" spans="1:21" x14ac:dyDescent="0.25">
      <c r="A56" s="148" t="s">
        <v>138</v>
      </c>
      <c r="B56" s="158" t="s">
        <v>1</v>
      </c>
      <c r="C56" s="140"/>
      <c r="D56" s="150"/>
      <c r="E56" s="150">
        <f>SUM(N56:U56)</f>
        <v>72</v>
      </c>
      <c r="F56" s="150"/>
      <c r="G56" s="150"/>
      <c r="H56" s="150"/>
      <c r="I56" s="152"/>
      <c r="J56" s="152"/>
      <c r="K56" s="152">
        <f>SUM(N56:U56)</f>
        <v>72</v>
      </c>
      <c r="L56" s="152"/>
      <c r="M56" s="153"/>
      <c r="N56" s="156"/>
      <c r="O56" s="157"/>
      <c r="P56" s="156"/>
      <c r="Q56" s="155">
        <v>72</v>
      </c>
      <c r="R56" s="156"/>
      <c r="S56" s="157"/>
      <c r="T56" s="156"/>
      <c r="U56" s="157"/>
    </row>
    <row r="57" spans="1:21" x14ac:dyDescent="0.25">
      <c r="A57" s="148"/>
      <c r="B57" s="216" t="s">
        <v>139</v>
      </c>
      <c r="C57" s="150"/>
      <c r="D57" s="150" t="s">
        <v>140</v>
      </c>
      <c r="E57" s="150"/>
      <c r="F57" s="150"/>
      <c r="G57" s="150"/>
      <c r="H57" s="150"/>
      <c r="I57" s="152"/>
      <c r="J57" s="152"/>
      <c r="K57" s="152"/>
      <c r="L57" s="152"/>
      <c r="M57" s="153">
        <v>12</v>
      </c>
      <c r="N57" s="156"/>
      <c r="O57" s="157"/>
      <c r="P57" s="156"/>
      <c r="Q57" s="155"/>
      <c r="R57" s="156"/>
      <c r="S57" s="157"/>
      <c r="T57" s="156"/>
      <c r="U57" s="157"/>
    </row>
    <row r="58" spans="1:21" ht="72" x14ac:dyDescent="0.25">
      <c r="A58" s="217" t="s">
        <v>141</v>
      </c>
      <c r="B58" s="218" t="s">
        <v>142</v>
      </c>
      <c r="C58" s="219" t="s">
        <v>175</v>
      </c>
      <c r="D58" s="219" t="s">
        <v>37</v>
      </c>
      <c r="E58" s="219">
        <f>SUM(E59:E62)</f>
        <v>400</v>
      </c>
      <c r="F58" s="219">
        <f>SUM(F59:F62)</f>
        <v>30</v>
      </c>
      <c r="G58" s="219">
        <f t="shared" ref="G58:H58" si="16">SUM(G59:G62)</f>
        <v>154</v>
      </c>
      <c r="H58" s="219">
        <f t="shared" si="16"/>
        <v>84</v>
      </c>
      <c r="I58" s="220">
        <f>SUM(I59:I62)</f>
        <v>70</v>
      </c>
      <c r="J58" s="220">
        <f>SUM(J59:J62)</f>
        <v>16</v>
      </c>
      <c r="K58" s="220">
        <f>SUM(K59:K62)</f>
        <v>216</v>
      </c>
      <c r="L58" s="220">
        <v>6</v>
      </c>
      <c r="M58" s="220">
        <v>18</v>
      </c>
      <c r="N58" s="221">
        <f>SUM(N59:N63)</f>
        <v>0</v>
      </c>
      <c r="O58" s="222">
        <f t="shared" ref="O58:U58" si="17">SUM(O59:O63)</f>
        <v>0</v>
      </c>
      <c r="P58" s="221">
        <f t="shared" si="17"/>
        <v>0</v>
      </c>
      <c r="Q58" s="222">
        <f t="shared" si="17"/>
        <v>0</v>
      </c>
      <c r="R58" s="221">
        <f t="shared" si="17"/>
        <v>0</v>
      </c>
      <c r="S58" s="222">
        <f t="shared" si="17"/>
        <v>400</v>
      </c>
      <c r="T58" s="221">
        <f t="shared" si="17"/>
        <v>0</v>
      </c>
      <c r="U58" s="222">
        <f t="shared" si="17"/>
        <v>0</v>
      </c>
    </row>
    <row r="59" spans="1:21" ht="48" x14ac:dyDescent="0.25">
      <c r="A59" s="148" t="s">
        <v>143</v>
      </c>
      <c r="B59" s="158" t="s">
        <v>144</v>
      </c>
      <c r="C59" s="223"/>
      <c r="D59" s="260" t="s">
        <v>134</v>
      </c>
      <c r="E59" s="150">
        <f>SUM(F59+G59)</f>
        <v>40</v>
      </c>
      <c r="F59" s="150">
        <v>6</v>
      </c>
      <c r="G59" s="150">
        <v>34</v>
      </c>
      <c r="H59" s="150">
        <v>24</v>
      </c>
      <c r="I59" s="152">
        <v>10</v>
      </c>
      <c r="J59" s="152"/>
      <c r="K59" s="152"/>
      <c r="L59" s="152"/>
      <c r="M59" s="153"/>
      <c r="N59" s="156"/>
      <c r="O59" s="157"/>
      <c r="P59" s="156"/>
      <c r="Q59" s="157"/>
      <c r="R59" s="227"/>
      <c r="S59" s="155">
        <v>40</v>
      </c>
      <c r="T59" s="156"/>
      <c r="U59" s="157"/>
    </row>
    <row r="60" spans="1:21" ht="36" x14ac:dyDescent="0.25">
      <c r="A60" s="148" t="s">
        <v>145</v>
      </c>
      <c r="B60" s="158" t="s">
        <v>146</v>
      </c>
      <c r="C60" s="223"/>
      <c r="D60" s="261"/>
      <c r="E60" s="150">
        <f>SUM(F60+G60)</f>
        <v>144</v>
      </c>
      <c r="F60" s="150">
        <v>24</v>
      </c>
      <c r="G60" s="150">
        <v>120</v>
      </c>
      <c r="H60" s="150">
        <v>60</v>
      </c>
      <c r="I60" s="152">
        <v>60</v>
      </c>
      <c r="J60" s="152">
        <v>16</v>
      </c>
      <c r="K60" s="152"/>
      <c r="L60" s="152">
        <v>6</v>
      </c>
      <c r="M60" s="153">
        <v>6</v>
      </c>
      <c r="N60" s="156"/>
      <c r="O60" s="157"/>
      <c r="P60" s="156"/>
      <c r="Q60" s="157"/>
      <c r="R60" s="251"/>
      <c r="S60" s="353">
        <v>144</v>
      </c>
      <c r="T60" s="156"/>
      <c r="U60" s="157"/>
    </row>
    <row r="61" spans="1:21" x14ac:dyDescent="0.25">
      <c r="A61" s="148" t="s">
        <v>147</v>
      </c>
      <c r="B61" s="158" t="s">
        <v>0</v>
      </c>
      <c r="C61" s="223" t="s">
        <v>54</v>
      </c>
      <c r="D61" s="223"/>
      <c r="E61" s="150">
        <f>SUM(N61:U61)</f>
        <v>72</v>
      </c>
      <c r="F61" s="150"/>
      <c r="G61" s="150"/>
      <c r="H61" s="150"/>
      <c r="I61" s="152"/>
      <c r="J61" s="152"/>
      <c r="K61" s="152">
        <f>SUM(N61:U61)</f>
        <v>72</v>
      </c>
      <c r="L61" s="152"/>
      <c r="M61" s="153"/>
      <c r="N61" s="156"/>
      <c r="O61" s="157"/>
      <c r="P61" s="156"/>
      <c r="Q61" s="157"/>
      <c r="R61" s="227"/>
      <c r="S61" s="155">
        <v>72</v>
      </c>
      <c r="T61" s="156"/>
      <c r="U61" s="157"/>
    </row>
    <row r="62" spans="1:21" x14ac:dyDescent="0.25">
      <c r="A62" s="148" t="s">
        <v>148</v>
      </c>
      <c r="B62" s="148" t="s">
        <v>1</v>
      </c>
      <c r="C62" s="149"/>
      <c r="D62" s="150"/>
      <c r="E62" s="150">
        <f>SUM(N62:U62)</f>
        <v>144</v>
      </c>
      <c r="F62" s="150"/>
      <c r="G62" s="150"/>
      <c r="H62" s="150"/>
      <c r="I62" s="152"/>
      <c r="J62" s="152"/>
      <c r="K62" s="152">
        <f>SUM(N62:U62)</f>
        <v>144</v>
      </c>
      <c r="L62" s="152"/>
      <c r="M62" s="153"/>
      <c r="N62" s="156"/>
      <c r="O62" s="157"/>
      <c r="P62" s="156"/>
      <c r="Q62" s="157"/>
      <c r="R62" s="227"/>
      <c r="S62" s="155">
        <v>144</v>
      </c>
      <c r="T62" s="156"/>
      <c r="U62" s="157"/>
    </row>
    <row r="63" spans="1:21" x14ac:dyDescent="0.25">
      <c r="A63" s="148"/>
      <c r="B63" s="216" t="s">
        <v>139</v>
      </c>
      <c r="C63" s="150"/>
      <c r="D63" s="150" t="s">
        <v>140</v>
      </c>
      <c r="E63" s="150"/>
      <c r="F63" s="150"/>
      <c r="G63" s="150"/>
      <c r="H63" s="150"/>
      <c r="I63" s="152"/>
      <c r="J63" s="152"/>
      <c r="K63" s="152"/>
      <c r="L63" s="152"/>
      <c r="M63" s="153">
        <v>12</v>
      </c>
      <c r="N63" s="156"/>
      <c r="O63" s="157"/>
      <c r="P63" s="156"/>
      <c r="Q63" s="157"/>
      <c r="R63" s="227"/>
      <c r="S63" s="155"/>
      <c r="T63" s="156"/>
      <c r="U63" s="157"/>
    </row>
    <row r="64" spans="1:21" ht="72" x14ac:dyDescent="0.25">
      <c r="A64" s="217" t="s">
        <v>149</v>
      </c>
      <c r="B64" s="218" t="s">
        <v>150</v>
      </c>
      <c r="C64" s="219" t="s">
        <v>93</v>
      </c>
      <c r="D64" s="219" t="s">
        <v>59</v>
      </c>
      <c r="E64" s="219">
        <f>SUM(E65:E68)</f>
        <v>242</v>
      </c>
      <c r="F64" s="219">
        <f>SUM(F65:F68)</f>
        <v>16</v>
      </c>
      <c r="G64" s="219">
        <f t="shared" ref="G64:H64" si="18">SUM(G65:G68)</f>
        <v>82</v>
      </c>
      <c r="H64" s="219">
        <f t="shared" si="18"/>
        <v>48</v>
      </c>
      <c r="I64" s="220">
        <f>SUM(I65:I68)</f>
        <v>34</v>
      </c>
      <c r="J64" s="220">
        <f>SUM(J65:J68)</f>
        <v>0</v>
      </c>
      <c r="K64" s="220">
        <f>SUM(K65:K68)</f>
        <v>144</v>
      </c>
      <c r="L64" s="220">
        <v>6</v>
      </c>
      <c r="M64" s="220">
        <v>18</v>
      </c>
      <c r="N64" s="221">
        <f>SUM(N65:N69)</f>
        <v>0</v>
      </c>
      <c r="O64" s="222">
        <f t="shared" ref="O64:U64" si="19">SUM(O65:O69)</f>
        <v>0</v>
      </c>
      <c r="P64" s="221">
        <f t="shared" si="19"/>
        <v>0</v>
      </c>
      <c r="Q64" s="222">
        <f t="shared" si="19"/>
        <v>0</v>
      </c>
      <c r="R64" s="221">
        <f t="shared" si="19"/>
        <v>134</v>
      </c>
      <c r="S64" s="222">
        <f t="shared" si="19"/>
        <v>108</v>
      </c>
      <c r="T64" s="221">
        <f t="shared" si="19"/>
        <v>0</v>
      </c>
      <c r="U64" s="222">
        <f t="shared" si="19"/>
        <v>0</v>
      </c>
    </row>
    <row r="65" spans="1:21" ht="48" x14ac:dyDescent="0.25">
      <c r="A65" s="148" t="s">
        <v>151</v>
      </c>
      <c r="B65" s="158" t="s">
        <v>152</v>
      </c>
      <c r="C65" s="24"/>
      <c r="D65" s="160"/>
      <c r="E65" s="150">
        <f>SUM(F65+G65)</f>
        <v>38</v>
      </c>
      <c r="F65" s="150">
        <v>6</v>
      </c>
      <c r="G65" s="150">
        <v>32</v>
      </c>
      <c r="H65" s="150">
        <v>22</v>
      </c>
      <c r="I65" s="152">
        <v>10</v>
      </c>
      <c r="J65" s="152"/>
      <c r="K65" s="152"/>
      <c r="L65" s="152"/>
      <c r="M65" s="153"/>
      <c r="N65" s="156"/>
      <c r="O65" s="157"/>
      <c r="P65" s="156"/>
      <c r="Q65" s="157"/>
      <c r="R65" s="258">
        <v>38</v>
      </c>
      <c r="S65" s="157"/>
      <c r="T65" s="156"/>
      <c r="U65" s="157"/>
    </row>
    <row r="66" spans="1:21" ht="36" x14ac:dyDescent="0.25">
      <c r="A66" s="148" t="s">
        <v>153</v>
      </c>
      <c r="B66" s="158" t="s">
        <v>154</v>
      </c>
      <c r="C66" s="24" t="s">
        <v>54</v>
      </c>
      <c r="D66" s="148"/>
      <c r="E66" s="150">
        <f>SUM(F66+G66)</f>
        <v>60</v>
      </c>
      <c r="F66" s="150">
        <v>10</v>
      </c>
      <c r="G66" s="150">
        <v>50</v>
      </c>
      <c r="H66" s="150">
        <v>26</v>
      </c>
      <c r="I66" s="152">
        <v>24</v>
      </c>
      <c r="J66" s="152"/>
      <c r="K66" s="152"/>
      <c r="L66" s="152">
        <v>6</v>
      </c>
      <c r="M66" s="153">
        <v>6</v>
      </c>
      <c r="N66" s="156"/>
      <c r="O66" s="157"/>
      <c r="P66" s="156"/>
      <c r="Q66" s="157"/>
      <c r="R66" s="258">
        <v>60</v>
      </c>
      <c r="S66" s="157"/>
      <c r="T66" s="156"/>
      <c r="U66" s="157"/>
    </row>
    <row r="67" spans="1:21" x14ac:dyDescent="0.25">
      <c r="A67" s="148" t="s">
        <v>155</v>
      </c>
      <c r="B67" s="158" t="s">
        <v>0</v>
      </c>
      <c r="C67" s="223" t="s">
        <v>54</v>
      </c>
      <c r="D67" s="150"/>
      <c r="E67" s="150">
        <f>SUM(N67:U67)</f>
        <v>36</v>
      </c>
      <c r="F67" s="150"/>
      <c r="G67" s="150"/>
      <c r="H67" s="150"/>
      <c r="I67" s="152"/>
      <c r="J67" s="152"/>
      <c r="K67" s="152">
        <f>SUM(N67:U67)</f>
        <v>36</v>
      </c>
      <c r="L67" s="152"/>
      <c r="M67" s="153"/>
      <c r="N67" s="156"/>
      <c r="O67" s="157"/>
      <c r="P67" s="156"/>
      <c r="Q67" s="157"/>
      <c r="R67" s="258">
        <v>36</v>
      </c>
      <c r="S67" s="157"/>
      <c r="T67" s="156"/>
      <c r="U67" s="157"/>
    </row>
    <row r="68" spans="1:21" x14ac:dyDescent="0.25">
      <c r="A68" s="148" t="s">
        <v>156</v>
      </c>
      <c r="B68" s="158" t="s">
        <v>1</v>
      </c>
      <c r="C68" s="149"/>
      <c r="D68" s="150"/>
      <c r="E68" s="150">
        <f>SUM(N68:U68)</f>
        <v>108</v>
      </c>
      <c r="F68" s="150"/>
      <c r="G68" s="150"/>
      <c r="H68" s="225"/>
      <c r="I68" s="226"/>
      <c r="J68" s="201"/>
      <c r="K68" s="152">
        <f>SUM(N68:U68)</f>
        <v>108</v>
      </c>
      <c r="L68" s="201"/>
      <c r="M68" s="153"/>
      <c r="N68" s="156"/>
      <c r="O68" s="157"/>
      <c r="P68" s="156"/>
      <c r="Q68" s="157"/>
      <c r="R68" s="252"/>
      <c r="S68" s="155">
        <v>108</v>
      </c>
      <c r="T68" s="156"/>
      <c r="U68" s="157"/>
    </row>
    <row r="69" spans="1:21" x14ac:dyDescent="0.25">
      <c r="A69" s="148"/>
      <c r="B69" s="216" t="s">
        <v>139</v>
      </c>
      <c r="C69" s="150"/>
      <c r="D69" s="150" t="s">
        <v>140</v>
      </c>
      <c r="E69" s="150"/>
      <c r="F69" s="150"/>
      <c r="G69" s="150"/>
      <c r="H69" s="225"/>
      <c r="I69" s="201"/>
      <c r="J69" s="201"/>
      <c r="K69" s="152"/>
      <c r="L69" s="201"/>
      <c r="M69" s="153">
        <v>12</v>
      </c>
      <c r="N69" s="156"/>
      <c r="O69" s="157"/>
      <c r="P69" s="156"/>
      <c r="Q69" s="157"/>
      <c r="R69" s="252"/>
      <c r="S69" s="155"/>
      <c r="T69" s="156"/>
      <c r="U69" s="157"/>
    </row>
    <row r="70" spans="1:21" ht="72" x14ac:dyDescent="0.25">
      <c r="A70" s="217" t="s">
        <v>157</v>
      </c>
      <c r="B70" s="218" t="s">
        <v>158</v>
      </c>
      <c r="C70" s="219" t="s">
        <v>93</v>
      </c>
      <c r="D70" s="219" t="s">
        <v>59</v>
      </c>
      <c r="E70" s="219">
        <f>SUM(E71:E74)</f>
        <v>230</v>
      </c>
      <c r="F70" s="219">
        <f>SUM(F71:F74)</f>
        <v>16</v>
      </c>
      <c r="G70" s="219">
        <f t="shared" ref="G70:H70" si="20">SUM(G71:G74)</f>
        <v>70</v>
      </c>
      <c r="H70" s="219">
        <f t="shared" si="20"/>
        <v>36</v>
      </c>
      <c r="I70" s="220">
        <f>SUM(I71:I74)</f>
        <v>34</v>
      </c>
      <c r="J70" s="220">
        <f>SUM(J71:J74)</f>
        <v>0</v>
      </c>
      <c r="K70" s="220">
        <f>SUM(K71:K74)</f>
        <v>144</v>
      </c>
      <c r="L70" s="220"/>
      <c r="M70" s="220">
        <v>12</v>
      </c>
      <c r="N70" s="221">
        <f>SUM(N71:N75)</f>
        <v>0</v>
      </c>
      <c r="O70" s="222">
        <f t="shared" ref="O70:U70" si="21">SUM(O71:O75)</f>
        <v>0</v>
      </c>
      <c r="P70" s="221">
        <f t="shared" si="21"/>
        <v>0</v>
      </c>
      <c r="Q70" s="222">
        <f t="shared" si="21"/>
        <v>0</v>
      </c>
      <c r="R70" s="221">
        <f t="shared" si="21"/>
        <v>86</v>
      </c>
      <c r="S70" s="222">
        <f t="shared" si="21"/>
        <v>144</v>
      </c>
      <c r="T70" s="221">
        <f t="shared" si="21"/>
        <v>0</v>
      </c>
      <c r="U70" s="222">
        <f t="shared" si="21"/>
        <v>0</v>
      </c>
    </row>
    <row r="71" spans="1:21" ht="36" x14ac:dyDescent="0.25">
      <c r="A71" s="148" t="s">
        <v>159</v>
      </c>
      <c r="B71" s="158" t="s">
        <v>160</v>
      </c>
      <c r="C71" s="24"/>
      <c r="D71" s="160"/>
      <c r="E71" s="150">
        <f t="shared" ref="E71" si="22">SUM(F71+G71)</f>
        <v>38</v>
      </c>
      <c r="F71" s="150">
        <v>6</v>
      </c>
      <c r="G71" s="150">
        <v>32</v>
      </c>
      <c r="H71" s="150">
        <v>22</v>
      </c>
      <c r="I71" s="152">
        <v>10</v>
      </c>
      <c r="J71" s="152"/>
      <c r="K71" s="152"/>
      <c r="L71" s="152"/>
      <c r="M71" s="153"/>
      <c r="N71" s="156"/>
      <c r="O71" s="157"/>
      <c r="P71" s="156"/>
      <c r="Q71" s="157"/>
      <c r="R71" s="203">
        <v>38</v>
      </c>
      <c r="S71" s="183"/>
      <c r="T71" s="156"/>
      <c r="U71" s="157"/>
    </row>
    <row r="72" spans="1:21" ht="36" x14ac:dyDescent="0.25">
      <c r="A72" s="148" t="s">
        <v>161</v>
      </c>
      <c r="B72" s="158" t="s">
        <v>162</v>
      </c>
      <c r="C72" s="24" t="s">
        <v>54</v>
      </c>
      <c r="D72" s="148"/>
      <c r="E72" s="150">
        <f>SUM(M72+L72+G72+F72)</f>
        <v>48</v>
      </c>
      <c r="F72" s="150">
        <v>10</v>
      </c>
      <c r="G72" s="150">
        <v>38</v>
      </c>
      <c r="H72" s="150">
        <v>14</v>
      </c>
      <c r="I72" s="152">
        <v>24</v>
      </c>
      <c r="J72" s="152"/>
      <c r="K72" s="152"/>
      <c r="L72" s="201"/>
      <c r="M72" s="202"/>
      <c r="N72" s="156"/>
      <c r="O72" s="157"/>
      <c r="P72" s="156"/>
      <c r="Q72" s="157"/>
      <c r="R72" s="203">
        <v>48</v>
      </c>
      <c r="S72" s="183"/>
      <c r="T72" s="156"/>
      <c r="U72" s="157"/>
    </row>
    <row r="73" spans="1:21" x14ac:dyDescent="0.25">
      <c r="A73" s="148" t="s">
        <v>163</v>
      </c>
      <c r="B73" s="158" t="s">
        <v>0</v>
      </c>
      <c r="C73" s="223" t="s">
        <v>54</v>
      </c>
      <c r="D73" s="150"/>
      <c r="E73" s="150">
        <f>SUM(N73:U73)</f>
        <v>36</v>
      </c>
      <c r="F73" s="150"/>
      <c r="G73" s="150"/>
      <c r="H73" s="150"/>
      <c r="I73" s="152"/>
      <c r="J73" s="152"/>
      <c r="K73" s="152">
        <f>SUM(N73:U73)</f>
        <v>36</v>
      </c>
      <c r="L73" s="152"/>
      <c r="M73" s="153"/>
      <c r="N73" s="156"/>
      <c r="O73" s="157"/>
      <c r="P73" s="156"/>
      <c r="Q73" s="157"/>
      <c r="R73" s="183"/>
      <c r="S73" s="203">
        <v>36</v>
      </c>
      <c r="T73" s="156"/>
      <c r="U73" s="157"/>
    </row>
    <row r="74" spans="1:21" x14ac:dyDescent="0.25">
      <c r="A74" s="148" t="s">
        <v>164</v>
      </c>
      <c r="B74" s="158" t="s">
        <v>1</v>
      </c>
      <c r="C74" s="149"/>
      <c r="D74" s="150"/>
      <c r="E74" s="150">
        <f>SUM(N74:U74)</f>
        <v>108</v>
      </c>
      <c r="F74" s="150"/>
      <c r="G74" s="150"/>
      <c r="H74" s="150"/>
      <c r="I74" s="152"/>
      <c r="J74" s="152"/>
      <c r="K74" s="152">
        <f>SUM(N74:U74)</f>
        <v>108</v>
      </c>
      <c r="L74" s="152"/>
      <c r="M74" s="153"/>
      <c r="N74" s="156"/>
      <c r="O74" s="157"/>
      <c r="P74" s="156"/>
      <c r="Q74" s="157"/>
      <c r="R74" s="183"/>
      <c r="S74" s="203">
        <v>108</v>
      </c>
      <c r="T74" s="156"/>
      <c r="U74" s="157"/>
    </row>
    <row r="75" spans="1:21" x14ac:dyDescent="0.25">
      <c r="A75" s="148"/>
      <c r="B75" s="216" t="s">
        <v>139</v>
      </c>
      <c r="C75" s="150"/>
      <c r="D75" s="150" t="s">
        <v>140</v>
      </c>
      <c r="E75" s="150"/>
      <c r="F75" s="150"/>
      <c r="G75" s="150"/>
      <c r="H75" s="150"/>
      <c r="I75" s="152"/>
      <c r="J75" s="152"/>
      <c r="K75" s="152"/>
      <c r="L75" s="152"/>
      <c r="M75" s="153">
        <v>12</v>
      </c>
      <c r="N75" s="156"/>
      <c r="O75" s="157"/>
      <c r="P75" s="156"/>
      <c r="Q75" s="157"/>
      <c r="R75" s="227"/>
      <c r="S75" s="155"/>
      <c r="T75" s="156"/>
      <c r="U75" s="157"/>
    </row>
    <row r="76" spans="1:21" ht="84" x14ac:dyDescent="0.25">
      <c r="A76" s="217" t="s">
        <v>165</v>
      </c>
      <c r="B76" s="218" t="s">
        <v>166</v>
      </c>
      <c r="C76" s="219" t="s">
        <v>93</v>
      </c>
      <c r="D76" s="219" t="s">
        <v>37</v>
      </c>
      <c r="E76" s="219">
        <f>SUM(E77:E80)</f>
        <v>438</v>
      </c>
      <c r="F76" s="219">
        <f>SUM(F77:F80)</f>
        <v>30</v>
      </c>
      <c r="G76" s="219">
        <f t="shared" ref="G76:H76" si="23">SUM(G77:G80)</f>
        <v>192</v>
      </c>
      <c r="H76" s="219">
        <f t="shared" si="23"/>
        <v>114</v>
      </c>
      <c r="I76" s="220">
        <f>SUM(I77:I80)</f>
        <v>78</v>
      </c>
      <c r="J76" s="220">
        <f>SUM(J77:J80)</f>
        <v>0</v>
      </c>
      <c r="K76" s="220">
        <f>SUM(K77:K80)</f>
        <v>216</v>
      </c>
      <c r="L76" s="220">
        <v>18</v>
      </c>
      <c r="M76" s="220">
        <v>18</v>
      </c>
      <c r="N76" s="221">
        <f>SUM(N77:N81)</f>
        <v>0</v>
      </c>
      <c r="O76" s="222">
        <f t="shared" ref="O76:U76" si="24">SUM(O77:O81)</f>
        <v>0</v>
      </c>
      <c r="P76" s="221">
        <f t="shared" si="24"/>
        <v>0</v>
      </c>
      <c r="Q76" s="222">
        <f t="shared" si="24"/>
        <v>0</v>
      </c>
      <c r="R76" s="228">
        <f t="shared" si="24"/>
        <v>0</v>
      </c>
      <c r="S76" s="229">
        <f t="shared" si="24"/>
        <v>0</v>
      </c>
      <c r="T76" s="221">
        <f t="shared" si="24"/>
        <v>294</v>
      </c>
      <c r="U76" s="222">
        <f t="shared" si="24"/>
        <v>144</v>
      </c>
    </row>
    <row r="77" spans="1:21" ht="48" x14ac:dyDescent="0.25">
      <c r="A77" s="148" t="s">
        <v>167</v>
      </c>
      <c r="B77" s="158" t="s">
        <v>168</v>
      </c>
      <c r="C77" s="150"/>
      <c r="D77" s="260" t="s">
        <v>134</v>
      </c>
      <c r="E77" s="150">
        <f t="shared" ref="E77" si="25">SUM(F77+G77)</f>
        <v>38</v>
      </c>
      <c r="F77" s="150">
        <v>6</v>
      </c>
      <c r="G77" s="150">
        <v>32</v>
      </c>
      <c r="H77" s="150">
        <v>20</v>
      </c>
      <c r="I77" s="152">
        <v>12</v>
      </c>
      <c r="J77" s="152"/>
      <c r="K77" s="152"/>
      <c r="L77" s="152">
        <v>6</v>
      </c>
      <c r="M77" s="153"/>
      <c r="N77" s="156"/>
      <c r="O77" s="157"/>
      <c r="P77" s="156"/>
      <c r="Q77" s="157"/>
      <c r="R77" s="156"/>
      <c r="S77" s="157"/>
      <c r="T77" s="172">
        <v>38</v>
      </c>
      <c r="U77" s="157"/>
    </row>
    <row r="78" spans="1:21" ht="48" x14ac:dyDescent="0.25">
      <c r="A78" s="148" t="s">
        <v>169</v>
      </c>
      <c r="B78" s="158" t="s">
        <v>170</v>
      </c>
      <c r="C78" s="150"/>
      <c r="D78" s="261"/>
      <c r="E78" s="150">
        <f>SUM(G78+F78)</f>
        <v>184</v>
      </c>
      <c r="F78" s="150">
        <v>24</v>
      </c>
      <c r="G78" s="150">
        <v>160</v>
      </c>
      <c r="H78" s="150">
        <v>94</v>
      </c>
      <c r="I78" s="152">
        <v>66</v>
      </c>
      <c r="J78" s="152"/>
      <c r="K78" s="152"/>
      <c r="L78" s="152">
        <v>12</v>
      </c>
      <c r="M78" s="153">
        <v>6</v>
      </c>
      <c r="N78" s="156"/>
      <c r="O78" s="157"/>
      <c r="P78" s="156"/>
      <c r="Q78" s="157"/>
      <c r="R78" s="156"/>
      <c r="S78" s="157"/>
      <c r="T78" s="172">
        <v>184</v>
      </c>
      <c r="U78" s="157"/>
    </row>
    <row r="79" spans="1:21" x14ac:dyDescent="0.25">
      <c r="A79" s="148" t="s">
        <v>171</v>
      </c>
      <c r="B79" s="158" t="s">
        <v>0</v>
      </c>
      <c r="C79" s="150" t="s">
        <v>54</v>
      </c>
      <c r="D79" s="223"/>
      <c r="E79" s="150">
        <f>SUM(N79:U79)</f>
        <v>72</v>
      </c>
      <c r="F79" s="150"/>
      <c r="G79" s="150"/>
      <c r="H79" s="150"/>
      <c r="I79" s="152"/>
      <c r="J79" s="152"/>
      <c r="K79" s="152">
        <f>SUM(N79:U79)</f>
        <v>72</v>
      </c>
      <c r="L79" s="152"/>
      <c r="M79" s="153"/>
      <c r="N79" s="156"/>
      <c r="O79" s="157"/>
      <c r="P79" s="156"/>
      <c r="Q79" s="157"/>
      <c r="R79" s="156"/>
      <c r="S79" s="157"/>
      <c r="T79" s="172">
        <v>72</v>
      </c>
      <c r="U79" s="157"/>
    </row>
    <row r="80" spans="1:21" x14ac:dyDescent="0.25">
      <c r="A80" s="148" t="s">
        <v>172</v>
      </c>
      <c r="B80" s="158" t="s">
        <v>1</v>
      </c>
      <c r="C80" s="150" t="s">
        <v>54</v>
      </c>
      <c r="D80" s="150"/>
      <c r="E80" s="150">
        <f>SUM(N80:U80)</f>
        <v>144</v>
      </c>
      <c r="F80" s="150"/>
      <c r="G80" s="150"/>
      <c r="H80" s="150"/>
      <c r="I80" s="152"/>
      <c r="J80" s="152"/>
      <c r="K80" s="152">
        <f>SUM(N80:U80)</f>
        <v>144</v>
      </c>
      <c r="L80" s="152"/>
      <c r="M80" s="153"/>
      <c r="N80" s="156"/>
      <c r="O80" s="157"/>
      <c r="P80" s="156"/>
      <c r="Q80" s="157"/>
      <c r="R80" s="156"/>
      <c r="S80" s="157"/>
      <c r="T80" s="156"/>
      <c r="U80" s="155">
        <v>144</v>
      </c>
    </row>
    <row r="81" spans="1:21" x14ac:dyDescent="0.25">
      <c r="A81" s="148"/>
      <c r="B81" s="216" t="s">
        <v>139</v>
      </c>
      <c r="C81" s="150"/>
      <c r="D81" s="150" t="s">
        <v>140</v>
      </c>
      <c r="E81" s="150"/>
      <c r="F81" s="150"/>
      <c r="G81" s="150"/>
      <c r="H81" s="150"/>
      <c r="I81" s="152"/>
      <c r="J81" s="152"/>
      <c r="K81" s="152"/>
      <c r="L81" s="152"/>
      <c r="M81" s="153">
        <v>12</v>
      </c>
      <c r="N81" s="156"/>
      <c r="O81" s="157"/>
      <c r="P81" s="156"/>
      <c r="Q81" s="157"/>
      <c r="R81" s="156"/>
      <c r="S81" s="157"/>
      <c r="T81" s="156"/>
      <c r="U81" s="155"/>
    </row>
    <row r="82" spans="1:21" ht="24" x14ac:dyDescent="0.25">
      <c r="A82" s="217" t="s">
        <v>173</v>
      </c>
      <c r="B82" s="218" t="s">
        <v>174</v>
      </c>
      <c r="C82" s="219" t="s">
        <v>175</v>
      </c>
      <c r="D82" s="219" t="s">
        <v>37</v>
      </c>
      <c r="E82" s="219">
        <f>SUM(E83:E84)</f>
        <v>272</v>
      </c>
      <c r="F82" s="219">
        <f>SUM(F83:F85)</f>
        <v>20</v>
      </c>
      <c r="G82" s="219">
        <f t="shared" ref="G82:H82" si="26">SUM(G83:G85)</f>
        <v>108</v>
      </c>
      <c r="H82" s="219">
        <f t="shared" si="26"/>
        <v>50</v>
      </c>
      <c r="I82" s="220">
        <f>SUM(I83:I84)</f>
        <v>42</v>
      </c>
      <c r="J82" s="220">
        <f>SUM(J83:J84)</f>
        <v>16</v>
      </c>
      <c r="K82" s="220">
        <f>SUM(K83:K85)</f>
        <v>144</v>
      </c>
      <c r="L82" s="220">
        <v>6</v>
      </c>
      <c r="M82" s="220">
        <v>18</v>
      </c>
      <c r="N82" s="221">
        <f>SUM(N83:N85)</f>
        <v>0</v>
      </c>
      <c r="O82" s="222">
        <f t="shared" ref="O82:U82" si="27">SUM(O83:O85)</f>
        <v>0</v>
      </c>
      <c r="P82" s="221">
        <f t="shared" si="27"/>
        <v>0</v>
      </c>
      <c r="Q82" s="222">
        <f t="shared" si="27"/>
        <v>0</v>
      </c>
      <c r="R82" s="221">
        <f t="shared" si="27"/>
        <v>0</v>
      </c>
      <c r="S82" s="222">
        <f t="shared" si="27"/>
        <v>0</v>
      </c>
      <c r="T82" s="221">
        <f t="shared" si="27"/>
        <v>56</v>
      </c>
      <c r="U82" s="222">
        <f t="shared" si="27"/>
        <v>216</v>
      </c>
    </row>
    <row r="83" spans="1:21" ht="24" x14ac:dyDescent="0.25">
      <c r="A83" s="148" t="s">
        <v>176</v>
      </c>
      <c r="B83" s="158" t="s">
        <v>177</v>
      </c>
      <c r="C83" s="150"/>
      <c r="D83" s="150" t="s">
        <v>178</v>
      </c>
      <c r="E83" s="150">
        <f>SUM(G83+F83)</f>
        <v>128</v>
      </c>
      <c r="F83" s="150">
        <v>20</v>
      </c>
      <c r="G83" s="150">
        <v>108</v>
      </c>
      <c r="H83" s="150">
        <v>50</v>
      </c>
      <c r="I83" s="152">
        <v>42</v>
      </c>
      <c r="J83" s="152">
        <v>16</v>
      </c>
      <c r="K83" s="152"/>
      <c r="L83" s="152">
        <v>12</v>
      </c>
      <c r="M83" s="153">
        <v>6</v>
      </c>
      <c r="N83" s="156"/>
      <c r="O83" s="157"/>
      <c r="P83" s="156"/>
      <c r="Q83" s="157"/>
      <c r="R83" s="156"/>
      <c r="S83" s="157"/>
      <c r="T83" s="172">
        <v>56</v>
      </c>
      <c r="U83" s="155">
        <v>72</v>
      </c>
    </row>
    <row r="84" spans="1:21" x14ac:dyDescent="0.25">
      <c r="A84" s="148" t="s">
        <v>179</v>
      </c>
      <c r="B84" s="158" t="s">
        <v>1</v>
      </c>
      <c r="C84" s="150" t="s">
        <v>54</v>
      </c>
      <c r="D84" s="150"/>
      <c r="E84" s="150">
        <f>SUM(N84:U84)</f>
        <v>144</v>
      </c>
      <c r="F84" s="150"/>
      <c r="G84" s="150"/>
      <c r="H84" s="150"/>
      <c r="I84" s="152"/>
      <c r="J84" s="152"/>
      <c r="K84" s="152">
        <f>SUM(N84:U84)</f>
        <v>144</v>
      </c>
      <c r="L84" s="152"/>
      <c r="M84" s="153"/>
      <c r="N84" s="156"/>
      <c r="O84" s="157"/>
      <c r="P84" s="156"/>
      <c r="Q84" s="157"/>
      <c r="R84" s="156"/>
      <c r="S84" s="157"/>
      <c r="T84" s="156"/>
      <c r="U84" s="155">
        <v>144</v>
      </c>
    </row>
    <row r="85" spans="1:21" x14ac:dyDescent="0.25">
      <c r="A85" s="148"/>
      <c r="B85" s="216" t="s">
        <v>139</v>
      </c>
      <c r="C85" s="150"/>
      <c r="D85" s="150" t="s">
        <v>140</v>
      </c>
      <c r="E85" s="150"/>
      <c r="F85" s="150"/>
      <c r="G85" s="150"/>
      <c r="H85" s="150"/>
      <c r="I85" s="152"/>
      <c r="J85" s="152"/>
      <c r="K85" s="152"/>
      <c r="L85" s="152"/>
      <c r="M85" s="153">
        <v>12</v>
      </c>
      <c r="N85" s="156"/>
      <c r="O85" s="157"/>
      <c r="P85" s="156"/>
      <c r="Q85" s="157"/>
      <c r="R85" s="156"/>
      <c r="S85" s="157"/>
      <c r="T85" s="156"/>
      <c r="U85" s="155"/>
    </row>
    <row r="86" spans="1:21" ht="24" x14ac:dyDescent="0.25">
      <c r="A86" s="217" t="s">
        <v>180</v>
      </c>
      <c r="B86" s="218" t="s">
        <v>181</v>
      </c>
      <c r="C86" s="219" t="s">
        <v>93</v>
      </c>
      <c r="D86" s="219" t="s">
        <v>59</v>
      </c>
      <c r="E86" s="219">
        <f>SUM(E87:E89)</f>
        <v>442</v>
      </c>
      <c r="F86" s="219">
        <f>SUM(F87:F89)</f>
        <v>30</v>
      </c>
      <c r="G86" s="219">
        <f>SUM(G87:G89)</f>
        <v>196</v>
      </c>
      <c r="H86" s="219">
        <f>SUM(H87:H89)</f>
        <v>106</v>
      </c>
      <c r="I86" s="220">
        <f>SUM(I87:I89)</f>
        <v>90</v>
      </c>
      <c r="J86" s="220"/>
      <c r="K86" s="220">
        <f>SUM(K88:K89)</f>
        <v>216</v>
      </c>
      <c r="L86" s="220"/>
      <c r="M86" s="220">
        <v>12</v>
      </c>
      <c r="N86" s="221">
        <f>SUM(N87:N90)</f>
        <v>0</v>
      </c>
      <c r="O86" s="222">
        <f t="shared" ref="O86:U86" si="28">SUM(O87:O90)</f>
        <v>0</v>
      </c>
      <c r="P86" s="221">
        <f t="shared" si="28"/>
        <v>298</v>
      </c>
      <c r="Q86" s="222">
        <f t="shared" si="28"/>
        <v>144</v>
      </c>
      <c r="R86" s="221">
        <f t="shared" si="28"/>
        <v>0</v>
      </c>
      <c r="S86" s="222">
        <f t="shared" si="28"/>
        <v>0</v>
      </c>
      <c r="T86" s="221">
        <f t="shared" si="28"/>
        <v>0</v>
      </c>
      <c r="U86" s="222">
        <f t="shared" si="28"/>
        <v>0</v>
      </c>
    </row>
    <row r="87" spans="1:21" ht="24" x14ac:dyDescent="0.25">
      <c r="A87" s="148" t="s">
        <v>182</v>
      </c>
      <c r="B87" s="158" t="s">
        <v>181</v>
      </c>
      <c r="C87" s="150" t="s">
        <v>54</v>
      </c>
      <c r="D87" s="162"/>
      <c r="E87" s="150">
        <f>SUM(M87+L87+G87+F87)</f>
        <v>226</v>
      </c>
      <c r="F87" s="150">
        <v>30</v>
      </c>
      <c r="G87" s="150">
        <v>196</v>
      </c>
      <c r="H87" s="150">
        <v>106</v>
      </c>
      <c r="I87" s="152">
        <v>90</v>
      </c>
      <c r="J87" s="152"/>
      <c r="K87" s="152"/>
      <c r="L87" s="152"/>
      <c r="M87" s="153"/>
      <c r="N87" s="156"/>
      <c r="O87" s="157"/>
      <c r="P87" s="172">
        <v>226</v>
      </c>
      <c r="Q87" s="157"/>
      <c r="R87" s="156"/>
      <c r="S87" s="157"/>
      <c r="T87" s="156"/>
      <c r="U87" s="157"/>
    </row>
    <row r="88" spans="1:21" x14ac:dyDescent="0.25">
      <c r="A88" s="148" t="s">
        <v>183</v>
      </c>
      <c r="B88" s="158" t="s">
        <v>0</v>
      </c>
      <c r="C88" s="223" t="s">
        <v>54</v>
      </c>
      <c r="D88" s="160"/>
      <c r="E88" s="150">
        <v>72</v>
      </c>
      <c r="F88" s="150"/>
      <c r="G88" s="150"/>
      <c r="H88" s="150"/>
      <c r="I88" s="152"/>
      <c r="J88" s="152"/>
      <c r="K88" s="152">
        <v>72</v>
      </c>
      <c r="L88" s="152"/>
      <c r="M88" s="153"/>
      <c r="N88" s="156"/>
      <c r="O88" s="157"/>
      <c r="P88" s="172">
        <v>72</v>
      </c>
      <c r="Q88" s="157"/>
      <c r="R88" s="156"/>
      <c r="S88" s="157"/>
      <c r="T88" s="156"/>
      <c r="U88" s="157"/>
    </row>
    <row r="89" spans="1:21" x14ac:dyDescent="0.25">
      <c r="A89" s="148" t="s">
        <v>184</v>
      </c>
      <c r="B89" s="148" t="s">
        <v>1</v>
      </c>
      <c r="C89" s="149"/>
      <c r="D89" s="148"/>
      <c r="E89" s="150">
        <v>144</v>
      </c>
      <c r="F89" s="150"/>
      <c r="G89" s="150"/>
      <c r="H89" s="150"/>
      <c r="I89" s="152"/>
      <c r="J89" s="152"/>
      <c r="K89" s="152">
        <v>144</v>
      </c>
      <c r="L89" s="152"/>
      <c r="M89" s="153"/>
      <c r="N89" s="156"/>
      <c r="O89" s="157"/>
      <c r="P89" s="156"/>
      <c r="Q89" s="155">
        <v>144</v>
      </c>
      <c r="R89" s="156"/>
      <c r="S89" s="157"/>
      <c r="T89" s="156"/>
      <c r="U89" s="157"/>
    </row>
    <row r="90" spans="1:21" x14ac:dyDescent="0.25">
      <c r="A90" s="148"/>
      <c r="B90" s="216" t="s">
        <v>139</v>
      </c>
      <c r="C90" s="150"/>
      <c r="D90" s="150" t="s">
        <v>140</v>
      </c>
      <c r="E90" s="150"/>
      <c r="F90" s="150"/>
      <c r="G90" s="150"/>
      <c r="H90" s="150"/>
      <c r="I90" s="152"/>
      <c r="J90" s="152"/>
      <c r="K90" s="152"/>
      <c r="L90" s="152"/>
      <c r="M90" s="153">
        <v>12</v>
      </c>
      <c r="N90" s="156"/>
      <c r="O90" s="157"/>
      <c r="P90" s="156"/>
      <c r="Q90" s="155"/>
      <c r="R90" s="156"/>
      <c r="S90" s="157"/>
      <c r="T90" s="156"/>
      <c r="U90" s="157"/>
    </row>
    <row r="91" spans="1:21" x14ac:dyDescent="0.25">
      <c r="A91" s="230"/>
      <c r="B91" s="231" t="s">
        <v>185</v>
      </c>
      <c r="C91" s="232" t="s">
        <v>214</v>
      </c>
      <c r="D91" s="232" t="s">
        <v>215</v>
      </c>
      <c r="E91" s="233">
        <f>SUM(E8+E29+E35+E38+E51)</f>
        <v>5322</v>
      </c>
      <c r="F91" s="233">
        <f>SUM(F8+F29+F35+F38+F51)</f>
        <v>406</v>
      </c>
      <c r="G91" s="233">
        <f>SUM(G8+G29+G35+G38+G51)</f>
        <v>3692</v>
      </c>
      <c r="H91" s="233">
        <f>SUM(H8+H29+H35+H38+H51)</f>
        <v>2118</v>
      </c>
      <c r="I91" s="233">
        <f>SUM(I8+I29+I35+I38+I51)</f>
        <v>1558</v>
      </c>
      <c r="J91" s="233">
        <v>32</v>
      </c>
      <c r="K91" s="233">
        <f>SUM(K8+K29+K35+K38+K51)</f>
        <v>1224</v>
      </c>
      <c r="L91" s="233"/>
      <c r="M91" s="234"/>
      <c r="N91" s="235">
        <f>SUM(N8+N29+N35+N38+N51)</f>
        <v>612</v>
      </c>
      <c r="O91" s="236">
        <f t="shared" ref="O91:U91" si="29">SUM(O8+O29+O35+O38+O51)</f>
        <v>792</v>
      </c>
      <c r="P91" s="235">
        <f t="shared" si="29"/>
        <v>612</v>
      </c>
      <c r="Q91" s="236">
        <f t="shared" si="29"/>
        <v>816</v>
      </c>
      <c r="R91" s="235">
        <f t="shared" si="29"/>
        <v>612</v>
      </c>
      <c r="S91" s="236">
        <f t="shared" si="29"/>
        <v>840</v>
      </c>
      <c r="T91" s="235">
        <f t="shared" si="29"/>
        <v>582</v>
      </c>
      <c r="U91" s="233">
        <f t="shared" si="29"/>
        <v>462</v>
      </c>
    </row>
    <row r="92" spans="1:21" x14ac:dyDescent="0.25">
      <c r="A92" s="237" t="s">
        <v>188</v>
      </c>
      <c r="B92" s="237" t="s">
        <v>2</v>
      </c>
      <c r="C92" s="237"/>
      <c r="D92" s="237"/>
      <c r="E92" s="150">
        <v>252</v>
      </c>
      <c r="F92" s="150"/>
      <c r="G92" s="150"/>
      <c r="H92" s="150"/>
      <c r="I92" s="152"/>
      <c r="J92" s="152"/>
      <c r="K92" s="152"/>
      <c r="L92" s="152">
        <v>114</v>
      </c>
      <c r="M92" s="153">
        <v>138</v>
      </c>
      <c r="N92" s="187"/>
      <c r="O92" s="238">
        <v>72</v>
      </c>
      <c r="P92" s="187"/>
      <c r="Q92" s="238">
        <v>48</v>
      </c>
      <c r="R92" s="187"/>
      <c r="S92" s="238">
        <v>60</v>
      </c>
      <c r="T92" s="187">
        <v>30</v>
      </c>
      <c r="U92" s="238">
        <v>42</v>
      </c>
    </row>
    <row r="93" spans="1:21" x14ac:dyDescent="0.25">
      <c r="A93" s="237"/>
      <c r="B93" s="237" t="s">
        <v>189</v>
      </c>
      <c r="C93" s="237"/>
      <c r="D93" s="237"/>
      <c r="E93" s="150">
        <v>144</v>
      </c>
      <c r="F93" s="150"/>
      <c r="G93" s="150"/>
      <c r="H93" s="150"/>
      <c r="I93" s="152"/>
      <c r="J93" s="152"/>
      <c r="K93" s="152">
        <v>144</v>
      </c>
      <c r="L93" s="152"/>
      <c r="M93" s="153"/>
      <c r="N93" s="187"/>
      <c r="O93" s="238"/>
      <c r="P93" s="187"/>
      <c r="Q93" s="238"/>
      <c r="R93" s="187"/>
      <c r="S93" s="238"/>
      <c r="T93" s="187"/>
      <c r="U93" s="238">
        <v>144</v>
      </c>
    </row>
    <row r="94" spans="1:21" x14ac:dyDescent="0.25">
      <c r="A94" s="237" t="s">
        <v>190</v>
      </c>
      <c r="B94" s="237" t="s">
        <v>3</v>
      </c>
      <c r="C94" s="237"/>
      <c r="D94" s="237"/>
      <c r="E94" s="150">
        <v>216</v>
      </c>
      <c r="F94" s="150"/>
      <c r="G94" s="150"/>
      <c r="H94" s="150"/>
      <c r="I94" s="152"/>
      <c r="J94" s="152"/>
      <c r="K94" s="152"/>
      <c r="L94" s="152"/>
      <c r="M94" s="153">
        <v>216</v>
      </c>
      <c r="N94" s="255"/>
      <c r="O94" s="256"/>
      <c r="P94" s="255"/>
      <c r="Q94" s="256"/>
      <c r="R94" s="255"/>
      <c r="S94" s="256"/>
      <c r="T94" s="255"/>
      <c r="U94" s="256">
        <v>216</v>
      </c>
    </row>
    <row r="95" spans="1:21" x14ac:dyDescent="0.25">
      <c r="A95" s="230"/>
      <c r="B95" s="231" t="s">
        <v>12</v>
      </c>
      <c r="C95" s="231"/>
      <c r="D95" s="231"/>
      <c r="E95" s="233">
        <v>5940</v>
      </c>
      <c r="F95" s="233">
        <f>SUM(F91:F94)</f>
        <v>406</v>
      </c>
      <c r="G95" s="233">
        <f>SUM(G91:G94)</f>
        <v>3692</v>
      </c>
      <c r="H95" s="233"/>
      <c r="I95" s="234"/>
      <c r="J95" s="234"/>
      <c r="K95" s="234">
        <f t="shared" ref="K95:U95" si="30">SUM(K91:K94)</f>
        <v>1368</v>
      </c>
      <c r="L95" s="234">
        <f t="shared" si="30"/>
        <v>114</v>
      </c>
      <c r="M95" s="234">
        <f t="shared" si="30"/>
        <v>354</v>
      </c>
      <c r="N95" s="239">
        <f>SUM(N91:N94)</f>
        <v>612</v>
      </c>
      <c r="O95" s="236">
        <f t="shared" si="30"/>
        <v>864</v>
      </c>
      <c r="P95" s="239">
        <f t="shared" si="30"/>
        <v>612</v>
      </c>
      <c r="Q95" s="236">
        <f t="shared" si="30"/>
        <v>864</v>
      </c>
      <c r="R95" s="239">
        <f t="shared" si="30"/>
        <v>612</v>
      </c>
      <c r="S95" s="236">
        <f t="shared" si="30"/>
        <v>900</v>
      </c>
      <c r="T95" s="239">
        <f t="shared" si="30"/>
        <v>612</v>
      </c>
      <c r="U95" s="236">
        <f t="shared" si="30"/>
        <v>864</v>
      </c>
    </row>
    <row r="96" spans="1:21" x14ac:dyDescent="0.25">
      <c r="A96" s="240"/>
      <c r="B96" s="269" t="s">
        <v>211</v>
      </c>
      <c r="C96" s="241"/>
      <c r="D96" s="241"/>
      <c r="E96" s="241"/>
      <c r="F96" s="242"/>
      <c r="G96" s="264" t="s">
        <v>192</v>
      </c>
      <c r="H96" s="265"/>
      <c r="I96" s="265"/>
      <c r="J96" s="265"/>
      <c r="K96" s="265"/>
      <c r="L96" s="265"/>
      <c r="M96" s="265"/>
      <c r="N96" s="172">
        <v>612</v>
      </c>
      <c r="O96" s="155">
        <v>792</v>
      </c>
      <c r="P96" s="224">
        <f>SUM(P29+P35+P38+P53+P54+P59+P60+P65+P66+P71+P72+P77+P78+P83+P87)</f>
        <v>540</v>
      </c>
      <c r="Q96" s="155">
        <f t="shared" ref="Q96:U96" si="31">SUM(Q29+Q35+Q38+Q53+Q54+Q59+Q60+Q65+Q66+Q71+Q72+Q77+Q78+Q83+Q87)</f>
        <v>528</v>
      </c>
      <c r="R96" s="224">
        <f t="shared" si="31"/>
        <v>576</v>
      </c>
      <c r="S96" s="155">
        <f t="shared" si="31"/>
        <v>372</v>
      </c>
      <c r="T96" s="224">
        <f t="shared" si="31"/>
        <v>510</v>
      </c>
      <c r="U96" s="167">
        <f t="shared" si="31"/>
        <v>174</v>
      </c>
    </row>
    <row r="97" spans="1:21" x14ac:dyDescent="0.25">
      <c r="A97" s="240"/>
      <c r="B97" s="270"/>
      <c r="C97" s="241"/>
      <c r="D97" s="241"/>
      <c r="E97" s="241"/>
      <c r="F97" s="242"/>
      <c r="G97" s="264" t="s">
        <v>212</v>
      </c>
      <c r="H97" s="265"/>
      <c r="I97" s="265"/>
      <c r="J97" s="265"/>
      <c r="K97" s="265"/>
      <c r="L97" s="265"/>
      <c r="M97" s="265"/>
      <c r="N97" s="172">
        <v>0</v>
      </c>
      <c r="O97" s="155">
        <v>0</v>
      </c>
      <c r="P97" s="224">
        <f>SUM(P55+P61+P67+P73+P79+P88)</f>
        <v>72</v>
      </c>
      <c r="Q97" s="155">
        <f t="shared" ref="Q97:U97" si="32">SUM(Q55+Q61+Q67+Q73+Q79+Q88)</f>
        <v>72</v>
      </c>
      <c r="R97" s="224">
        <f t="shared" si="32"/>
        <v>36</v>
      </c>
      <c r="S97" s="155">
        <f t="shared" si="32"/>
        <v>108</v>
      </c>
      <c r="T97" s="224">
        <f t="shared" si="32"/>
        <v>72</v>
      </c>
      <c r="U97" s="155">
        <f t="shared" si="32"/>
        <v>0</v>
      </c>
    </row>
    <row r="98" spans="1:21" x14ac:dyDescent="0.25">
      <c r="A98" s="240"/>
      <c r="B98" s="270"/>
      <c r="C98" s="241"/>
      <c r="D98" s="241"/>
      <c r="E98" s="241"/>
      <c r="F98" s="242"/>
      <c r="G98" s="264" t="s">
        <v>202</v>
      </c>
      <c r="H98" s="265"/>
      <c r="I98" s="265"/>
      <c r="J98" s="265"/>
      <c r="K98" s="265"/>
      <c r="L98" s="265"/>
      <c r="M98" s="265"/>
      <c r="N98" s="172">
        <v>0</v>
      </c>
      <c r="O98" s="155">
        <v>0</v>
      </c>
      <c r="P98" s="224">
        <f>SUM(P56+P62+P68+P74+P80+P84+P89)</f>
        <v>0</v>
      </c>
      <c r="Q98" s="155">
        <f t="shared" ref="Q98:T98" si="33">SUM(Q56+Q62+Q68+Q74+Q80+Q84+Q89)</f>
        <v>216</v>
      </c>
      <c r="R98" s="224">
        <f t="shared" si="33"/>
        <v>0</v>
      </c>
      <c r="S98" s="155">
        <f t="shared" si="33"/>
        <v>360</v>
      </c>
      <c r="T98" s="224">
        <f t="shared" si="33"/>
        <v>0</v>
      </c>
      <c r="U98" s="155">
        <f>SUM(U56+U62+U68+U74+U80+U84+U89+U93)</f>
        <v>432</v>
      </c>
    </row>
    <row r="99" spans="1:21" x14ac:dyDescent="0.25">
      <c r="A99" s="240"/>
      <c r="B99" s="270"/>
      <c r="C99" s="241"/>
      <c r="D99" s="241"/>
      <c r="E99" s="241"/>
      <c r="F99" s="242"/>
      <c r="G99" s="243" t="s">
        <v>193</v>
      </c>
      <c r="H99" s="244"/>
      <c r="I99" s="244"/>
      <c r="J99" s="266"/>
      <c r="K99" s="266"/>
      <c r="L99" s="266"/>
      <c r="M99" s="266"/>
      <c r="N99" s="172">
        <v>0</v>
      </c>
      <c r="O99" s="155">
        <v>3</v>
      </c>
      <c r="P99" s="172">
        <v>0</v>
      </c>
      <c r="Q99" s="155">
        <v>4</v>
      </c>
      <c r="R99" s="172">
        <v>0</v>
      </c>
      <c r="S99" s="155">
        <v>5</v>
      </c>
      <c r="T99" s="172">
        <v>2</v>
      </c>
      <c r="U99" s="155">
        <v>3</v>
      </c>
    </row>
    <row r="100" spans="1:21" x14ac:dyDescent="0.25">
      <c r="A100" s="240"/>
      <c r="B100" s="270"/>
      <c r="C100" s="241"/>
      <c r="D100" s="241"/>
      <c r="E100" s="241"/>
      <c r="F100" s="242"/>
      <c r="G100" s="267" t="s">
        <v>194</v>
      </c>
      <c r="H100" s="268"/>
      <c r="I100" s="268"/>
      <c r="J100" s="268"/>
      <c r="K100" s="268"/>
      <c r="L100" s="268"/>
      <c r="M100" s="268"/>
      <c r="N100" s="259">
        <v>1</v>
      </c>
      <c r="O100" s="354">
        <v>10</v>
      </c>
      <c r="P100" s="172">
        <v>3</v>
      </c>
      <c r="Q100" s="155">
        <v>7</v>
      </c>
      <c r="R100" s="172">
        <v>5</v>
      </c>
      <c r="S100" s="155">
        <v>4</v>
      </c>
      <c r="T100" s="172">
        <v>3</v>
      </c>
      <c r="U100" s="155">
        <v>5</v>
      </c>
    </row>
    <row r="101" spans="1:21" x14ac:dyDescent="0.25">
      <c r="A101" s="240"/>
      <c r="B101" s="270"/>
      <c r="C101" s="240"/>
      <c r="D101" s="240"/>
      <c r="E101" s="240"/>
      <c r="F101" s="242"/>
      <c r="G101" s="243" t="s">
        <v>195</v>
      </c>
      <c r="H101" s="244"/>
      <c r="I101" s="266"/>
      <c r="J101" s="266"/>
      <c r="K101" s="266"/>
      <c r="L101" s="266"/>
      <c r="M101" s="266"/>
      <c r="N101" s="259"/>
      <c r="O101" s="354"/>
      <c r="P101" s="172"/>
      <c r="Q101" s="155"/>
      <c r="R101" s="172"/>
      <c r="S101" s="155"/>
      <c r="T101" s="172"/>
      <c r="U101" s="155"/>
    </row>
    <row r="102" spans="1:21" ht="15.75" thickBot="1" x14ac:dyDescent="0.3">
      <c r="A102" s="245"/>
      <c r="B102" s="271"/>
      <c r="C102" s="245"/>
      <c r="D102" s="245"/>
      <c r="E102" s="245"/>
      <c r="F102" s="245"/>
      <c r="G102" s="262" t="s">
        <v>196</v>
      </c>
      <c r="H102" s="263"/>
      <c r="I102" s="263"/>
      <c r="J102" s="263"/>
      <c r="K102" s="263"/>
      <c r="L102" s="263"/>
      <c r="M102" s="263"/>
      <c r="N102" s="363"/>
      <c r="O102" s="364">
        <v>1</v>
      </c>
      <c r="P102" s="246"/>
      <c r="Q102" s="248"/>
      <c r="R102" s="246"/>
      <c r="S102" s="248"/>
      <c r="T102" s="246"/>
      <c r="U102" s="248"/>
    </row>
    <row r="104" spans="1:21" x14ac:dyDescent="0.25">
      <c r="B104" s="249"/>
      <c r="P104" s="250">
        <v>612</v>
      </c>
      <c r="Q104" s="250">
        <v>828</v>
      </c>
      <c r="R104" s="250">
        <v>576</v>
      </c>
      <c r="S104" s="250">
        <v>864</v>
      </c>
      <c r="T104" s="250">
        <v>576</v>
      </c>
      <c r="U104" s="250">
        <v>468</v>
      </c>
    </row>
  </sheetData>
  <mergeCells count="40">
    <mergeCell ref="G102:M102"/>
    <mergeCell ref="D77:D78"/>
    <mergeCell ref="B96:B102"/>
    <mergeCell ref="G96:M96"/>
    <mergeCell ref="G97:M97"/>
    <mergeCell ref="G98:M98"/>
    <mergeCell ref="J99:M99"/>
    <mergeCell ref="G100:M100"/>
    <mergeCell ref="I101:M101"/>
    <mergeCell ref="A18:B18"/>
    <mergeCell ref="D53:D54"/>
    <mergeCell ref="D59:D60"/>
    <mergeCell ref="N4:O4"/>
    <mergeCell ref="G4:G7"/>
    <mergeCell ref="R4:S4"/>
    <mergeCell ref="T4:U4"/>
    <mergeCell ref="H5:H7"/>
    <mergeCell ref="I5:I7"/>
    <mergeCell ref="J5:J7"/>
    <mergeCell ref="N6:U6"/>
    <mergeCell ref="H4:J4"/>
    <mergeCell ref="K4:K7"/>
    <mergeCell ref="L4:L7"/>
    <mergeCell ref="M4:M7"/>
    <mergeCell ref="A1:U1"/>
    <mergeCell ref="A2:A7"/>
    <mergeCell ref="B2:B7"/>
    <mergeCell ref="C2:D2"/>
    <mergeCell ref="E2:M2"/>
    <mergeCell ref="N2:U2"/>
    <mergeCell ref="C3:C7"/>
    <mergeCell ref="D3:D7"/>
    <mergeCell ref="E3:E7"/>
    <mergeCell ref="F3:F7"/>
    <mergeCell ref="G3:L3"/>
    <mergeCell ref="N3:O3"/>
    <mergeCell ref="P3:Q3"/>
    <mergeCell ref="R3:S3"/>
    <mergeCell ref="T3:U3"/>
    <mergeCell ref="P4:Q4"/>
  </mergeCells>
  <pageMargins left="0.19685039370078741" right="0.19685039370078741" top="0.74803149606299213" bottom="0.70866141732283472" header="0.31496062992125984" footer="0.31496062992125984"/>
  <pageSetup paperSize="9" scale="7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abSelected="1" topLeftCell="A82" zoomScale="90" zoomScaleNormal="90" workbookViewId="0">
      <selection activeCell="B106" sqref="B106"/>
    </sheetView>
  </sheetViews>
  <sheetFormatPr defaultRowHeight="15" x14ac:dyDescent="0.25"/>
  <cols>
    <col min="1" max="1" width="9.28515625" customWidth="1"/>
    <col min="2" max="2" width="35" customWidth="1"/>
    <col min="3" max="3" width="8.42578125" customWidth="1"/>
    <col min="4" max="4" width="8.28515625" bestFit="1" customWidth="1"/>
    <col min="5" max="5" width="7.85546875" customWidth="1"/>
    <col min="6" max="6" width="5.42578125" customWidth="1"/>
    <col min="7" max="7" width="10.7109375" customWidth="1"/>
    <col min="8" max="8" width="5.85546875" customWidth="1"/>
    <col min="10" max="10" width="5.5703125" customWidth="1"/>
    <col min="11" max="11" width="5.140625" customWidth="1"/>
    <col min="12" max="12" width="5.42578125" customWidth="1"/>
    <col min="13" max="13" width="7.28515625" customWidth="1"/>
  </cols>
  <sheetData>
    <row r="1" spans="1:21" ht="26.25" customHeight="1" x14ac:dyDescent="0.25">
      <c r="A1" s="337" t="s">
        <v>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</row>
    <row r="2" spans="1:21" ht="42" customHeight="1" x14ac:dyDescent="0.25">
      <c r="A2" s="338" t="s">
        <v>5</v>
      </c>
      <c r="B2" s="338" t="s">
        <v>6</v>
      </c>
      <c r="C2" s="332" t="s">
        <v>7</v>
      </c>
      <c r="D2" s="340"/>
      <c r="E2" s="332" t="s">
        <v>8</v>
      </c>
      <c r="F2" s="341"/>
      <c r="G2" s="341"/>
      <c r="H2" s="341"/>
      <c r="I2" s="341"/>
      <c r="J2" s="341"/>
      <c r="K2" s="341"/>
      <c r="L2" s="341"/>
      <c r="M2" s="340"/>
      <c r="N2" s="342" t="s">
        <v>9</v>
      </c>
      <c r="O2" s="343"/>
      <c r="P2" s="343"/>
      <c r="Q2" s="343"/>
      <c r="R2" s="343"/>
      <c r="S2" s="343"/>
      <c r="T2" s="343"/>
      <c r="U2" s="344"/>
    </row>
    <row r="3" spans="1:21" ht="26.25" customHeight="1" x14ac:dyDescent="0.25">
      <c r="A3" s="339"/>
      <c r="B3" s="339"/>
      <c r="C3" s="325" t="s">
        <v>10</v>
      </c>
      <c r="D3" s="325" t="s">
        <v>11</v>
      </c>
      <c r="E3" s="335" t="s">
        <v>12</v>
      </c>
      <c r="F3" s="335" t="s">
        <v>13</v>
      </c>
      <c r="G3" s="345" t="s">
        <v>14</v>
      </c>
      <c r="H3" s="346"/>
      <c r="I3" s="346"/>
      <c r="J3" s="346"/>
      <c r="K3" s="346"/>
      <c r="L3" s="347"/>
      <c r="M3" s="96"/>
      <c r="N3" s="348" t="s">
        <v>15</v>
      </c>
      <c r="O3" s="349"/>
      <c r="P3" s="348" t="s">
        <v>16</v>
      </c>
      <c r="Q3" s="349"/>
      <c r="R3" s="348" t="s">
        <v>17</v>
      </c>
      <c r="S3" s="349"/>
      <c r="T3" s="348" t="s">
        <v>18</v>
      </c>
      <c r="U3" s="349"/>
    </row>
    <row r="4" spans="1:21" ht="24.75" customHeight="1" x14ac:dyDescent="0.25">
      <c r="A4" s="339"/>
      <c r="B4" s="339"/>
      <c r="C4" s="326"/>
      <c r="D4" s="326"/>
      <c r="E4" s="336"/>
      <c r="F4" s="336"/>
      <c r="G4" s="325" t="s">
        <v>19</v>
      </c>
      <c r="H4" s="332" t="s">
        <v>20</v>
      </c>
      <c r="I4" s="333"/>
      <c r="J4" s="334"/>
      <c r="K4" s="325" t="s">
        <v>21</v>
      </c>
      <c r="L4" s="335" t="s">
        <v>22</v>
      </c>
      <c r="M4" s="325" t="s">
        <v>2</v>
      </c>
      <c r="N4" s="323"/>
      <c r="O4" s="324"/>
      <c r="P4" s="323"/>
      <c r="Q4" s="324"/>
      <c r="R4" s="323"/>
      <c r="S4" s="324"/>
      <c r="T4" s="323"/>
      <c r="U4" s="324"/>
    </row>
    <row r="5" spans="1:21" ht="15" customHeight="1" x14ac:dyDescent="0.25">
      <c r="A5" s="339"/>
      <c r="B5" s="339"/>
      <c r="C5" s="326"/>
      <c r="D5" s="326"/>
      <c r="E5" s="336"/>
      <c r="F5" s="336"/>
      <c r="G5" s="326"/>
      <c r="H5" s="327" t="s">
        <v>23</v>
      </c>
      <c r="I5" s="327" t="s">
        <v>24</v>
      </c>
      <c r="J5" s="327" t="s">
        <v>25</v>
      </c>
      <c r="K5" s="326"/>
      <c r="L5" s="336"/>
      <c r="M5" s="326"/>
      <c r="N5" s="1" t="s">
        <v>26</v>
      </c>
      <c r="O5" s="1" t="s">
        <v>27</v>
      </c>
      <c r="P5" s="1" t="s">
        <v>26</v>
      </c>
      <c r="Q5" s="1" t="s">
        <v>27</v>
      </c>
      <c r="R5" s="1" t="s">
        <v>26</v>
      </c>
      <c r="S5" s="1" t="s">
        <v>27</v>
      </c>
      <c r="T5" s="1" t="s">
        <v>26</v>
      </c>
      <c r="U5" s="1" t="s">
        <v>27</v>
      </c>
    </row>
    <row r="6" spans="1:21" x14ac:dyDescent="0.25">
      <c r="A6" s="339"/>
      <c r="B6" s="339"/>
      <c r="C6" s="326"/>
      <c r="D6" s="326"/>
      <c r="E6" s="336"/>
      <c r="F6" s="336"/>
      <c r="G6" s="326"/>
      <c r="H6" s="328"/>
      <c r="I6" s="329"/>
      <c r="J6" s="328"/>
      <c r="K6" s="326"/>
      <c r="L6" s="336"/>
      <c r="M6" s="326"/>
      <c r="N6" s="323" t="s">
        <v>28</v>
      </c>
      <c r="O6" s="331"/>
      <c r="P6" s="331"/>
      <c r="Q6" s="331"/>
      <c r="R6" s="331"/>
      <c r="S6" s="331"/>
      <c r="T6" s="331"/>
      <c r="U6" s="324"/>
    </row>
    <row r="7" spans="1:21" ht="54" customHeight="1" thickBot="1" x14ac:dyDescent="0.3">
      <c r="A7" s="339"/>
      <c r="B7" s="339"/>
      <c r="C7" s="326"/>
      <c r="D7" s="326"/>
      <c r="E7" s="336"/>
      <c r="F7" s="336"/>
      <c r="G7" s="326"/>
      <c r="H7" s="328"/>
      <c r="I7" s="330"/>
      <c r="J7" s="328"/>
      <c r="K7" s="326"/>
      <c r="L7" s="336"/>
      <c r="M7" s="326"/>
      <c r="N7" s="2">
        <v>17</v>
      </c>
      <c r="O7" s="2">
        <v>24</v>
      </c>
      <c r="P7" s="2">
        <v>17</v>
      </c>
      <c r="Q7" s="2">
        <v>24</v>
      </c>
      <c r="R7" s="2">
        <v>17</v>
      </c>
      <c r="S7" s="2">
        <v>25</v>
      </c>
      <c r="T7" s="2">
        <v>17</v>
      </c>
      <c r="U7" s="2">
        <v>24</v>
      </c>
    </row>
    <row r="8" spans="1:21" ht="18.75" customHeight="1" thickBot="1" x14ac:dyDescent="0.3">
      <c r="A8" s="3" t="s">
        <v>29</v>
      </c>
      <c r="B8" s="4" t="s">
        <v>30</v>
      </c>
      <c r="C8" s="5" t="s">
        <v>31</v>
      </c>
      <c r="D8" s="5" t="s">
        <v>32</v>
      </c>
      <c r="E8" s="6" t="s">
        <v>33</v>
      </c>
      <c r="F8" s="6">
        <f>SUM(F9+F18)</f>
        <v>0</v>
      </c>
      <c r="G8" s="6">
        <f>SUM(G9+G18)</f>
        <v>1404</v>
      </c>
      <c r="H8" s="6">
        <f>SUM(H9+H18)</f>
        <v>945</v>
      </c>
      <c r="I8" s="6">
        <f>SUM(I9+I18)</f>
        <v>459</v>
      </c>
      <c r="J8" s="6"/>
      <c r="K8" s="6">
        <f t="shared" ref="K8:U8" si="0">SUM(K9+K18)</f>
        <v>0</v>
      </c>
      <c r="L8" s="6">
        <f t="shared" si="0"/>
        <v>54</v>
      </c>
      <c r="M8" s="6">
        <f t="shared" si="0"/>
        <v>18</v>
      </c>
      <c r="N8" s="6">
        <f t="shared" si="0"/>
        <v>612</v>
      </c>
      <c r="O8" s="6">
        <f t="shared" si="0"/>
        <v>792</v>
      </c>
      <c r="P8" s="6">
        <f t="shared" si="0"/>
        <v>0</v>
      </c>
      <c r="Q8" s="6">
        <f t="shared" si="0"/>
        <v>0</v>
      </c>
      <c r="R8" s="6">
        <f t="shared" si="0"/>
        <v>0</v>
      </c>
      <c r="S8" s="6">
        <f t="shared" si="0"/>
        <v>0</v>
      </c>
      <c r="T8" s="6">
        <f t="shared" si="0"/>
        <v>0</v>
      </c>
      <c r="U8" s="7">
        <f t="shared" si="0"/>
        <v>0</v>
      </c>
    </row>
    <row r="9" spans="1:21" ht="24.75" thickBot="1" x14ac:dyDescent="0.3">
      <c r="A9" s="8" t="s">
        <v>34</v>
      </c>
      <c r="B9" s="9" t="s">
        <v>35</v>
      </c>
      <c r="C9" s="10" t="s">
        <v>36</v>
      </c>
      <c r="D9" s="10" t="s">
        <v>37</v>
      </c>
      <c r="E9" s="11">
        <f>SUM(E10:E17)</f>
        <v>886</v>
      </c>
      <c r="F9" s="11">
        <f>SUM(F10:F17)</f>
        <v>0</v>
      </c>
      <c r="G9" s="11">
        <f>SUM(G10:G17)</f>
        <v>886</v>
      </c>
      <c r="H9" s="11">
        <f>SUM(H10:H17)</f>
        <v>567</v>
      </c>
      <c r="I9" s="12">
        <f>SUM(I10:I17)</f>
        <v>319</v>
      </c>
      <c r="J9" s="12"/>
      <c r="K9" s="12">
        <f t="shared" ref="K9:U9" si="1">SUM(K10:K17)</f>
        <v>0</v>
      </c>
      <c r="L9" s="12">
        <f t="shared" si="1"/>
        <v>38</v>
      </c>
      <c r="M9" s="12">
        <f t="shared" si="1"/>
        <v>12</v>
      </c>
      <c r="N9" s="13">
        <f t="shared" si="1"/>
        <v>318</v>
      </c>
      <c r="O9" s="14">
        <f t="shared" si="1"/>
        <v>568</v>
      </c>
      <c r="P9" s="13">
        <f t="shared" si="1"/>
        <v>0</v>
      </c>
      <c r="Q9" s="14">
        <f t="shared" si="1"/>
        <v>0</v>
      </c>
      <c r="R9" s="13">
        <f t="shared" si="1"/>
        <v>0</v>
      </c>
      <c r="S9" s="14">
        <f t="shared" si="1"/>
        <v>0</v>
      </c>
      <c r="T9" s="13">
        <f t="shared" si="1"/>
        <v>0</v>
      </c>
      <c r="U9" s="14">
        <f t="shared" si="1"/>
        <v>0</v>
      </c>
    </row>
    <row r="10" spans="1:21" x14ac:dyDescent="0.25">
      <c r="A10" s="15" t="s">
        <v>38</v>
      </c>
      <c r="B10" s="15" t="s">
        <v>39</v>
      </c>
      <c r="C10" s="104"/>
      <c r="D10" s="104" t="s">
        <v>40</v>
      </c>
      <c r="E10" s="100">
        <f>SUM(G10)</f>
        <v>78</v>
      </c>
      <c r="F10" s="100">
        <v>0</v>
      </c>
      <c r="G10" s="100">
        <f t="shared" ref="G10:G17" si="2">SUM(N10:U10)</f>
        <v>78</v>
      </c>
      <c r="H10" s="100">
        <v>59</v>
      </c>
      <c r="I10" s="16">
        <v>19</v>
      </c>
      <c r="J10" s="17"/>
      <c r="K10" s="17"/>
      <c r="L10" s="17">
        <v>16</v>
      </c>
      <c r="M10" s="17">
        <v>6</v>
      </c>
      <c r="N10" s="18">
        <v>34</v>
      </c>
      <c r="O10" s="19">
        <v>44</v>
      </c>
      <c r="P10" s="20"/>
      <c r="Q10" s="21"/>
      <c r="R10" s="20"/>
      <c r="S10" s="21"/>
      <c r="T10" s="20"/>
      <c r="U10" s="21"/>
    </row>
    <row r="11" spans="1:21" x14ac:dyDescent="0.25">
      <c r="A11" s="22" t="s">
        <v>41</v>
      </c>
      <c r="B11" s="22" t="s">
        <v>42</v>
      </c>
      <c r="C11" s="23" t="s">
        <v>43</v>
      </c>
      <c r="D11" s="23"/>
      <c r="E11" s="24">
        <f>SUM(G11+L11+M11)</f>
        <v>117</v>
      </c>
      <c r="F11" s="24">
        <v>0</v>
      </c>
      <c r="G11" s="24">
        <f t="shared" si="2"/>
        <v>117</v>
      </c>
      <c r="H11" s="24">
        <v>98</v>
      </c>
      <c r="I11" s="25">
        <v>19</v>
      </c>
      <c r="J11" s="97"/>
      <c r="K11" s="97"/>
      <c r="L11" s="97"/>
      <c r="M11" s="97"/>
      <c r="N11" s="26">
        <v>50</v>
      </c>
      <c r="O11" s="27">
        <v>67</v>
      </c>
      <c r="P11" s="28"/>
      <c r="Q11" s="29"/>
      <c r="R11" s="28"/>
      <c r="S11" s="29"/>
      <c r="T11" s="28"/>
      <c r="U11" s="29"/>
    </row>
    <row r="12" spans="1:21" x14ac:dyDescent="0.25">
      <c r="A12" s="22" t="s">
        <v>44</v>
      </c>
      <c r="B12" s="22" t="s">
        <v>45</v>
      </c>
      <c r="C12" s="23" t="s">
        <v>43</v>
      </c>
      <c r="D12" s="23"/>
      <c r="E12" s="24">
        <f>SUM(G12+L12+M12)</f>
        <v>117</v>
      </c>
      <c r="F12" s="24">
        <v>0</v>
      </c>
      <c r="G12" s="24">
        <f t="shared" si="2"/>
        <v>117</v>
      </c>
      <c r="H12" s="24">
        <v>0</v>
      </c>
      <c r="I12" s="25">
        <v>117</v>
      </c>
      <c r="J12" s="97"/>
      <c r="K12" s="97"/>
      <c r="L12" s="97"/>
      <c r="M12" s="97"/>
      <c r="N12" s="26">
        <v>34</v>
      </c>
      <c r="O12" s="27">
        <v>83</v>
      </c>
      <c r="P12" s="28"/>
      <c r="Q12" s="29"/>
      <c r="R12" s="28"/>
      <c r="S12" s="29"/>
      <c r="T12" s="28"/>
      <c r="U12" s="29"/>
    </row>
    <row r="13" spans="1:21" x14ac:dyDescent="0.25">
      <c r="A13" s="22" t="s">
        <v>46</v>
      </c>
      <c r="B13" s="30" t="s">
        <v>47</v>
      </c>
      <c r="C13" s="31"/>
      <c r="D13" s="104" t="s">
        <v>40</v>
      </c>
      <c r="E13" s="24">
        <f>SUM(G13)</f>
        <v>234</v>
      </c>
      <c r="F13" s="24">
        <v>0</v>
      </c>
      <c r="G13" s="24">
        <f t="shared" si="2"/>
        <v>234</v>
      </c>
      <c r="H13" s="24">
        <v>223</v>
      </c>
      <c r="I13" s="25">
        <v>11</v>
      </c>
      <c r="J13" s="97"/>
      <c r="K13" s="97"/>
      <c r="L13" s="97">
        <v>22</v>
      </c>
      <c r="M13" s="97">
        <v>6</v>
      </c>
      <c r="N13" s="26">
        <v>100</v>
      </c>
      <c r="O13" s="27">
        <v>134</v>
      </c>
      <c r="P13" s="28"/>
      <c r="Q13" s="29"/>
      <c r="R13" s="28"/>
      <c r="S13" s="29"/>
      <c r="T13" s="28"/>
      <c r="U13" s="29"/>
    </row>
    <row r="14" spans="1:21" x14ac:dyDescent="0.25">
      <c r="A14" s="22" t="s">
        <v>48</v>
      </c>
      <c r="B14" s="22" t="s">
        <v>49</v>
      </c>
      <c r="C14" s="23" t="s">
        <v>43</v>
      </c>
      <c r="D14" s="23"/>
      <c r="E14" s="24">
        <f>SUM(G14+L14+M14)</f>
        <v>117</v>
      </c>
      <c r="F14" s="24">
        <v>0</v>
      </c>
      <c r="G14" s="24">
        <f t="shared" si="2"/>
        <v>117</v>
      </c>
      <c r="H14" s="24">
        <v>115</v>
      </c>
      <c r="I14" s="25">
        <v>2</v>
      </c>
      <c r="J14" s="97"/>
      <c r="K14" s="97"/>
      <c r="L14" s="97"/>
      <c r="M14" s="97"/>
      <c r="N14" s="26">
        <v>50</v>
      </c>
      <c r="O14" s="27">
        <v>67</v>
      </c>
      <c r="P14" s="28"/>
      <c r="Q14" s="29"/>
      <c r="R14" s="28"/>
      <c r="S14" s="29"/>
      <c r="T14" s="28"/>
      <c r="U14" s="29"/>
    </row>
    <row r="15" spans="1:21" x14ac:dyDescent="0.25">
      <c r="A15" s="22" t="s">
        <v>50</v>
      </c>
      <c r="B15" s="22" t="s">
        <v>51</v>
      </c>
      <c r="C15" s="23" t="s">
        <v>43</v>
      </c>
      <c r="D15" s="23"/>
      <c r="E15" s="24">
        <f>SUM(G15+L15+M15)</f>
        <v>117</v>
      </c>
      <c r="F15" s="24">
        <v>0</v>
      </c>
      <c r="G15" s="24">
        <f t="shared" si="2"/>
        <v>117</v>
      </c>
      <c r="H15" s="24">
        <v>4</v>
      </c>
      <c r="I15" s="25">
        <v>113</v>
      </c>
      <c r="J15" s="97"/>
      <c r="K15" s="97"/>
      <c r="L15" s="97"/>
      <c r="M15" s="97"/>
      <c r="N15" s="26">
        <v>50</v>
      </c>
      <c r="O15" s="27">
        <v>67</v>
      </c>
      <c r="P15" s="28"/>
      <c r="Q15" s="29"/>
      <c r="R15" s="28"/>
      <c r="S15" s="29"/>
      <c r="T15" s="28"/>
      <c r="U15" s="29"/>
    </row>
    <row r="16" spans="1:21" x14ac:dyDescent="0.25">
      <c r="A16" s="22" t="s">
        <v>52</v>
      </c>
      <c r="B16" s="22" t="s">
        <v>53</v>
      </c>
      <c r="C16" s="23" t="s">
        <v>54</v>
      </c>
      <c r="D16" s="23"/>
      <c r="E16" s="24">
        <f>SUM(G16+L16+M16)</f>
        <v>70</v>
      </c>
      <c r="F16" s="24">
        <v>0</v>
      </c>
      <c r="G16" s="24">
        <f t="shared" si="2"/>
        <v>70</v>
      </c>
      <c r="H16" s="24">
        <v>50</v>
      </c>
      <c r="I16" s="25">
        <v>20</v>
      </c>
      <c r="J16" s="97"/>
      <c r="K16" s="97"/>
      <c r="L16" s="97"/>
      <c r="M16" s="97"/>
      <c r="N16" s="28"/>
      <c r="O16" s="27">
        <v>70</v>
      </c>
      <c r="P16" s="28"/>
      <c r="Q16" s="29"/>
      <c r="R16" s="28"/>
      <c r="S16" s="29"/>
      <c r="T16" s="28"/>
      <c r="U16" s="29"/>
    </row>
    <row r="17" spans="1:21" ht="15.75" thickBot="1" x14ac:dyDescent="0.3">
      <c r="A17" s="32" t="s">
        <v>55</v>
      </c>
      <c r="B17" s="32" t="s">
        <v>56</v>
      </c>
      <c r="C17" s="103" t="s">
        <v>54</v>
      </c>
      <c r="D17" s="103"/>
      <c r="E17" s="99">
        <f>SUM(G17+L17+M17)</f>
        <v>36</v>
      </c>
      <c r="F17" s="99">
        <v>0</v>
      </c>
      <c r="G17" s="99">
        <f t="shared" si="2"/>
        <v>36</v>
      </c>
      <c r="H17" s="99">
        <v>18</v>
      </c>
      <c r="I17" s="33">
        <v>18</v>
      </c>
      <c r="J17" s="34"/>
      <c r="K17" s="34"/>
      <c r="L17" s="34"/>
      <c r="M17" s="34"/>
      <c r="N17" s="35"/>
      <c r="O17" s="36">
        <v>36</v>
      </c>
      <c r="P17" s="35"/>
      <c r="Q17" s="37"/>
      <c r="R17" s="35"/>
      <c r="S17" s="37"/>
      <c r="T17" s="35"/>
      <c r="U17" s="37"/>
    </row>
    <row r="18" spans="1:21" ht="15.75" thickBot="1" x14ac:dyDescent="0.3">
      <c r="A18" s="321" t="s">
        <v>57</v>
      </c>
      <c r="B18" s="322"/>
      <c r="C18" s="98" t="s">
        <v>58</v>
      </c>
      <c r="D18" s="98" t="s">
        <v>59</v>
      </c>
      <c r="E18" s="11">
        <f>SUM(E19:E28)</f>
        <v>518</v>
      </c>
      <c r="F18" s="11">
        <f>SUM(F19:F28)</f>
        <v>0</v>
      </c>
      <c r="G18" s="11">
        <f>SUM(G19:G28)</f>
        <v>518</v>
      </c>
      <c r="H18" s="11">
        <f>SUM(H19:H28)</f>
        <v>378</v>
      </c>
      <c r="I18" s="12">
        <f>SUM(I19:I28)</f>
        <v>140</v>
      </c>
      <c r="J18" s="12"/>
      <c r="K18" s="12">
        <f t="shared" ref="K18:U18" si="3">SUM(K19:K28)</f>
        <v>0</v>
      </c>
      <c r="L18" s="12">
        <f t="shared" si="3"/>
        <v>16</v>
      </c>
      <c r="M18" s="12">
        <f t="shared" si="3"/>
        <v>6</v>
      </c>
      <c r="N18" s="13">
        <f t="shared" si="3"/>
        <v>294</v>
      </c>
      <c r="O18" s="14">
        <f t="shared" si="3"/>
        <v>224</v>
      </c>
      <c r="P18" s="13">
        <f t="shared" si="3"/>
        <v>0</v>
      </c>
      <c r="Q18" s="14">
        <f t="shared" si="3"/>
        <v>0</v>
      </c>
      <c r="R18" s="13">
        <f t="shared" si="3"/>
        <v>0</v>
      </c>
      <c r="S18" s="14">
        <f t="shared" si="3"/>
        <v>0</v>
      </c>
      <c r="T18" s="13">
        <f t="shared" si="3"/>
        <v>0</v>
      </c>
      <c r="U18" s="14">
        <f t="shared" si="3"/>
        <v>0</v>
      </c>
    </row>
    <row r="19" spans="1:21" x14ac:dyDescent="0.25">
      <c r="A19" s="15" t="s">
        <v>60</v>
      </c>
      <c r="B19" s="15" t="s">
        <v>61</v>
      </c>
      <c r="C19" s="23" t="s">
        <v>43</v>
      </c>
      <c r="D19" s="104"/>
      <c r="E19" s="100">
        <f>SUM(G19+L19+M19)</f>
        <v>100</v>
      </c>
      <c r="F19" s="100">
        <v>0</v>
      </c>
      <c r="G19" s="100">
        <f>SUM(N19:U19)</f>
        <v>100</v>
      </c>
      <c r="H19" s="100">
        <v>34</v>
      </c>
      <c r="I19" s="16">
        <v>66</v>
      </c>
      <c r="J19" s="17"/>
      <c r="K19" s="17"/>
      <c r="L19" s="17"/>
      <c r="M19" s="17"/>
      <c r="N19" s="18">
        <v>48</v>
      </c>
      <c r="O19" s="19">
        <v>52</v>
      </c>
      <c r="P19" s="20"/>
      <c r="Q19" s="21"/>
      <c r="R19" s="20"/>
      <c r="S19" s="21"/>
      <c r="T19" s="20"/>
      <c r="U19" s="21"/>
    </row>
    <row r="20" spans="1:21" x14ac:dyDescent="0.25">
      <c r="A20" s="22" t="s">
        <v>62</v>
      </c>
      <c r="B20" s="22" t="s">
        <v>63</v>
      </c>
      <c r="C20" s="23" t="s">
        <v>43</v>
      </c>
      <c r="D20" s="24"/>
      <c r="E20" s="24">
        <f>SUM(G20+L20+M20)</f>
        <v>78</v>
      </c>
      <c r="F20" s="24">
        <v>0</v>
      </c>
      <c r="G20" s="24">
        <f>SUM(N20:U20)</f>
        <v>78</v>
      </c>
      <c r="H20" s="24">
        <v>58</v>
      </c>
      <c r="I20" s="25">
        <v>20</v>
      </c>
      <c r="J20" s="97"/>
      <c r="K20" s="97"/>
      <c r="L20" s="97"/>
      <c r="M20" s="97"/>
      <c r="N20" s="26">
        <v>34</v>
      </c>
      <c r="O20" s="27">
        <v>44</v>
      </c>
      <c r="P20" s="28"/>
      <c r="Q20" s="29"/>
      <c r="R20" s="28"/>
      <c r="S20" s="29"/>
      <c r="T20" s="28"/>
      <c r="U20" s="29"/>
    </row>
    <row r="21" spans="1:21" x14ac:dyDescent="0.25">
      <c r="A21" s="22" t="s">
        <v>64</v>
      </c>
      <c r="B21" s="22" t="s">
        <v>65</v>
      </c>
      <c r="C21" s="23" t="s">
        <v>43</v>
      </c>
      <c r="D21" s="23"/>
      <c r="E21" s="24">
        <f>SUM(G21+L21+M21)</f>
        <v>72</v>
      </c>
      <c r="F21" s="24">
        <v>0</v>
      </c>
      <c r="G21" s="24">
        <f>SUM(N21:U21)</f>
        <v>72</v>
      </c>
      <c r="H21" s="24">
        <v>60</v>
      </c>
      <c r="I21" s="25">
        <v>12</v>
      </c>
      <c r="J21" s="97"/>
      <c r="K21" s="97"/>
      <c r="L21" s="97"/>
      <c r="M21" s="97"/>
      <c r="N21" s="26">
        <v>34</v>
      </c>
      <c r="O21" s="27">
        <v>38</v>
      </c>
      <c r="P21" s="28"/>
      <c r="Q21" s="29"/>
      <c r="R21" s="28"/>
      <c r="S21" s="29"/>
      <c r="T21" s="28"/>
      <c r="U21" s="29"/>
    </row>
    <row r="22" spans="1:21" x14ac:dyDescent="0.25">
      <c r="A22" s="22" t="s">
        <v>66</v>
      </c>
      <c r="B22" s="22" t="s">
        <v>67</v>
      </c>
      <c r="C22" s="23"/>
      <c r="D22" s="104" t="s">
        <v>40</v>
      </c>
      <c r="E22" s="24">
        <f>SUM(G22)</f>
        <v>85</v>
      </c>
      <c r="F22" s="24">
        <v>0</v>
      </c>
      <c r="G22" s="24">
        <f>SUM(N22:U22)</f>
        <v>85</v>
      </c>
      <c r="H22" s="24">
        <v>73</v>
      </c>
      <c r="I22" s="25">
        <v>12</v>
      </c>
      <c r="J22" s="97"/>
      <c r="K22" s="97"/>
      <c r="L22" s="97">
        <v>16</v>
      </c>
      <c r="M22" s="97">
        <v>6</v>
      </c>
      <c r="N22" s="26">
        <v>34</v>
      </c>
      <c r="O22" s="27">
        <v>51</v>
      </c>
      <c r="P22" s="28"/>
      <c r="Q22" s="29"/>
      <c r="R22" s="28"/>
      <c r="S22" s="29"/>
      <c r="T22" s="28"/>
      <c r="U22" s="29"/>
    </row>
    <row r="23" spans="1:21" x14ac:dyDescent="0.25">
      <c r="A23" s="38" t="s">
        <v>68</v>
      </c>
      <c r="B23" s="22" t="s">
        <v>69</v>
      </c>
      <c r="C23" s="24"/>
      <c r="D23" s="23"/>
      <c r="E23" s="24"/>
      <c r="F23" s="24"/>
      <c r="G23" s="24"/>
      <c r="H23" s="24"/>
      <c r="I23" s="39"/>
      <c r="J23" s="97"/>
      <c r="K23" s="97"/>
      <c r="L23" s="97"/>
      <c r="M23" s="97"/>
      <c r="N23" s="28"/>
      <c r="O23" s="29"/>
      <c r="P23" s="28"/>
      <c r="Q23" s="29"/>
      <c r="R23" s="28"/>
      <c r="S23" s="29"/>
      <c r="T23" s="28"/>
      <c r="U23" s="29"/>
    </row>
    <row r="24" spans="1:21" x14ac:dyDescent="0.25">
      <c r="A24" s="38" t="s">
        <v>70</v>
      </c>
      <c r="B24" s="22" t="s">
        <v>71</v>
      </c>
      <c r="C24" s="23"/>
      <c r="D24" s="24"/>
      <c r="E24" s="24">
        <f>SUM(G24+L24+M24)</f>
        <v>36</v>
      </c>
      <c r="F24" s="24">
        <v>0</v>
      </c>
      <c r="G24" s="24">
        <f>SUM(N24:U24)</f>
        <v>36</v>
      </c>
      <c r="H24" s="24">
        <v>31</v>
      </c>
      <c r="I24" s="25">
        <v>5</v>
      </c>
      <c r="J24" s="97"/>
      <c r="K24" s="97"/>
      <c r="L24" s="97"/>
      <c r="M24" s="97"/>
      <c r="N24" s="26">
        <v>36</v>
      </c>
      <c r="O24" s="29"/>
      <c r="P24" s="28"/>
      <c r="Q24" s="29"/>
      <c r="R24" s="28"/>
      <c r="S24" s="29"/>
      <c r="T24" s="28"/>
      <c r="U24" s="29"/>
    </row>
    <row r="25" spans="1:21" x14ac:dyDescent="0.25">
      <c r="A25" s="38" t="s">
        <v>72</v>
      </c>
      <c r="B25" s="22" t="s">
        <v>73</v>
      </c>
      <c r="C25" s="23"/>
      <c r="D25" s="24"/>
      <c r="E25" s="24">
        <f>SUM(G25+L25+M25)</f>
        <v>36</v>
      </c>
      <c r="F25" s="24">
        <v>0</v>
      </c>
      <c r="G25" s="24">
        <f>SUM(N25:U25)</f>
        <v>36</v>
      </c>
      <c r="H25" s="24">
        <v>31</v>
      </c>
      <c r="I25" s="25">
        <v>5</v>
      </c>
      <c r="J25" s="97"/>
      <c r="K25" s="97"/>
      <c r="L25" s="97"/>
      <c r="M25" s="97"/>
      <c r="N25" s="26">
        <v>36</v>
      </c>
      <c r="O25" s="29"/>
      <c r="P25" s="28"/>
      <c r="Q25" s="29"/>
      <c r="R25" s="28"/>
      <c r="S25" s="29"/>
      <c r="T25" s="28"/>
      <c r="U25" s="29"/>
    </row>
    <row r="26" spans="1:21" x14ac:dyDescent="0.25">
      <c r="A26" s="38" t="s">
        <v>74</v>
      </c>
      <c r="B26" s="22" t="s">
        <v>75</v>
      </c>
      <c r="C26" s="23"/>
      <c r="D26" s="24"/>
      <c r="E26" s="24">
        <f>SUM(G26+L26+M26)</f>
        <v>36</v>
      </c>
      <c r="F26" s="24">
        <v>0</v>
      </c>
      <c r="G26" s="24">
        <f>SUM(N26:U26)</f>
        <v>36</v>
      </c>
      <c r="H26" s="24">
        <v>28</v>
      </c>
      <c r="I26" s="25">
        <v>8</v>
      </c>
      <c r="J26" s="97"/>
      <c r="K26" s="97"/>
      <c r="L26" s="97"/>
      <c r="M26" s="97"/>
      <c r="N26" s="26">
        <v>36</v>
      </c>
      <c r="O26" s="29"/>
      <c r="P26" s="28"/>
      <c r="Q26" s="29"/>
      <c r="R26" s="28"/>
      <c r="S26" s="29"/>
      <c r="T26" s="28"/>
      <c r="U26" s="29"/>
    </row>
    <row r="27" spans="1:21" x14ac:dyDescent="0.25">
      <c r="A27" s="38" t="s">
        <v>76</v>
      </c>
      <c r="B27" s="22" t="s">
        <v>77</v>
      </c>
      <c r="C27" s="23" t="s">
        <v>54</v>
      </c>
      <c r="D27" s="24"/>
      <c r="E27" s="24">
        <f>SUM(G27+L27+M27)</f>
        <v>36</v>
      </c>
      <c r="F27" s="24">
        <v>0</v>
      </c>
      <c r="G27" s="24">
        <f>SUM(N27:U27)</f>
        <v>36</v>
      </c>
      <c r="H27" s="24">
        <v>29</v>
      </c>
      <c r="I27" s="25">
        <v>7</v>
      </c>
      <c r="J27" s="97"/>
      <c r="K27" s="97"/>
      <c r="L27" s="97"/>
      <c r="M27" s="97"/>
      <c r="N27" s="40">
        <v>36</v>
      </c>
      <c r="O27" s="29"/>
      <c r="P27" s="28"/>
      <c r="Q27" s="29"/>
      <c r="R27" s="28"/>
      <c r="S27" s="29"/>
      <c r="T27" s="28"/>
      <c r="U27" s="29"/>
    </row>
    <row r="28" spans="1:21" ht="15.75" thickBot="1" x14ac:dyDescent="0.3">
      <c r="A28" s="41" t="s">
        <v>78</v>
      </c>
      <c r="B28" s="32" t="s">
        <v>79</v>
      </c>
      <c r="C28" s="23" t="s">
        <v>54</v>
      </c>
      <c r="D28" s="99"/>
      <c r="E28" s="99">
        <f>SUM(G28+L28+M28)</f>
        <v>39</v>
      </c>
      <c r="F28" s="99">
        <v>0</v>
      </c>
      <c r="G28" s="99">
        <f>SUM(N28:U28)</f>
        <v>39</v>
      </c>
      <c r="H28" s="99">
        <v>34</v>
      </c>
      <c r="I28" s="33">
        <v>5</v>
      </c>
      <c r="J28" s="34"/>
      <c r="K28" s="34"/>
      <c r="L28" s="34"/>
      <c r="M28" s="34"/>
      <c r="N28" s="35"/>
      <c r="O28" s="36">
        <v>39</v>
      </c>
      <c r="P28" s="35"/>
      <c r="Q28" s="37"/>
      <c r="R28" s="35"/>
      <c r="S28" s="37"/>
      <c r="T28" s="35"/>
      <c r="U28" s="37"/>
    </row>
    <row r="29" spans="1:21" ht="27.75" customHeight="1" thickBot="1" x14ac:dyDescent="0.3">
      <c r="A29" s="42" t="s">
        <v>80</v>
      </c>
      <c r="B29" s="43" t="s">
        <v>81</v>
      </c>
      <c r="C29" s="44" t="s">
        <v>58</v>
      </c>
      <c r="D29" s="6"/>
      <c r="E29" s="6" t="s">
        <v>197</v>
      </c>
      <c r="F29" s="6">
        <f>SUM(F30:F34)</f>
        <v>122</v>
      </c>
      <c r="G29" s="6">
        <f>SUM(G30:G34)</f>
        <v>436</v>
      </c>
      <c r="H29" s="6">
        <f>SUM(H30:H34)</f>
        <v>108</v>
      </c>
      <c r="I29" s="6">
        <f>SUM(I30:I34)</f>
        <v>328</v>
      </c>
      <c r="J29" s="6"/>
      <c r="K29" s="6">
        <f>SUM(K30:K34)</f>
        <v>0</v>
      </c>
      <c r="L29" s="6">
        <f>SUM(L30:L34)</f>
        <v>0</v>
      </c>
      <c r="M29" s="53">
        <f>SUM(M30:M34)</f>
        <v>0</v>
      </c>
      <c r="N29" s="89">
        <f>SUM(N30:N34)</f>
        <v>0</v>
      </c>
      <c r="O29" s="7">
        <f t="shared" ref="O29:U29" si="4">SUM(O30:O34)</f>
        <v>0</v>
      </c>
      <c r="P29" s="89">
        <f t="shared" si="4"/>
        <v>68</v>
      </c>
      <c r="Q29" s="7">
        <f t="shared" si="4"/>
        <v>110</v>
      </c>
      <c r="R29" s="89">
        <f t="shared" si="4"/>
        <v>110</v>
      </c>
      <c r="S29" s="7">
        <f t="shared" si="4"/>
        <v>86</v>
      </c>
      <c r="T29" s="89">
        <f t="shared" si="4"/>
        <v>122</v>
      </c>
      <c r="U29" s="7">
        <f t="shared" si="4"/>
        <v>62</v>
      </c>
    </row>
    <row r="30" spans="1:21" x14ac:dyDescent="0.25">
      <c r="A30" s="46" t="s">
        <v>82</v>
      </c>
      <c r="B30" s="15" t="s">
        <v>83</v>
      </c>
      <c r="C30" s="104" t="s">
        <v>54</v>
      </c>
      <c r="D30" s="100"/>
      <c r="E30" s="100">
        <f>SUM(F30:G30)</f>
        <v>46</v>
      </c>
      <c r="F30" s="100">
        <v>10</v>
      </c>
      <c r="G30" s="100">
        <v>36</v>
      </c>
      <c r="H30" s="100">
        <v>36</v>
      </c>
      <c r="I30" s="17">
        <v>0</v>
      </c>
      <c r="J30" s="17"/>
      <c r="K30" s="17"/>
      <c r="L30" s="17"/>
      <c r="M30" s="17"/>
      <c r="N30" s="20"/>
      <c r="O30" s="21"/>
      <c r="P30" s="20"/>
      <c r="Q30" s="21"/>
      <c r="R30" s="88">
        <v>46</v>
      </c>
      <c r="S30" s="21"/>
      <c r="T30" s="20"/>
      <c r="U30" s="21"/>
    </row>
    <row r="31" spans="1:21" x14ac:dyDescent="0.25">
      <c r="A31" s="38" t="s">
        <v>84</v>
      </c>
      <c r="B31" s="22" t="s">
        <v>49</v>
      </c>
      <c r="C31" s="23" t="s">
        <v>54</v>
      </c>
      <c r="D31" s="24"/>
      <c r="E31" s="24">
        <f>SUM(F31:G31)</f>
        <v>42</v>
      </c>
      <c r="F31" s="24">
        <v>6</v>
      </c>
      <c r="G31" s="24">
        <v>36</v>
      </c>
      <c r="H31" s="24">
        <v>36</v>
      </c>
      <c r="I31" s="97">
        <v>0</v>
      </c>
      <c r="J31" s="97"/>
      <c r="K31" s="97"/>
      <c r="L31" s="97"/>
      <c r="M31" s="97"/>
      <c r="N31" s="28"/>
      <c r="O31" s="29"/>
      <c r="P31" s="28"/>
      <c r="Q31" s="27">
        <v>42</v>
      </c>
      <c r="R31" s="28"/>
      <c r="S31" s="29"/>
      <c r="T31" s="28"/>
      <c r="U31" s="29"/>
    </row>
    <row r="32" spans="1:21" ht="24" x14ac:dyDescent="0.25">
      <c r="A32" s="38" t="s">
        <v>85</v>
      </c>
      <c r="B32" s="30" t="s">
        <v>86</v>
      </c>
      <c r="C32" s="23" t="s">
        <v>87</v>
      </c>
      <c r="D32" s="24"/>
      <c r="E32" s="24">
        <f>SUM(F32:G32)</f>
        <v>212</v>
      </c>
      <c r="F32" s="24">
        <v>48</v>
      </c>
      <c r="G32" s="24">
        <v>164</v>
      </c>
      <c r="H32" s="24">
        <v>0</v>
      </c>
      <c r="I32" s="97">
        <v>164</v>
      </c>
      <c r="J32" s="97"/>
      <c r="K32" s="97"/>
      <c r="L32" s="97"/>
      <c r="M32" s="97"/>
      <c r="N32" s="28"/>
      <c r="O32" s="29"/>
      <c r="P32" s="26">
        <v>34</v>
      </c>
      <c r="Q32" s="47">
        <v>34</v>
      </c>
      <c r="R32" s="26">
        <v>34</v>
      </c>
      <c r="S32" s="47">
        <v>38</v>
      </c>
      <c r="T32" s="26">
        <v>40</v>
      </c>
      <c r="U32" s="27">
        <v>32</v>
      </c>
    </row>
    <row r="33" spans="1:21" x14ac:dyDescent="0.25">
      <c r="A33" s="38" t="s">
        <v>88</v>
      </c>
      <c r="B33" s="22" t="s">
        <v>51</v>
      </c>
      <c r="C33" s="23" t="s">
        <v>87</v>
      </c>
      <c r="D33" s="24"/>
      <c r="E33" s="24">
        <f>SUM(F33:G33)</f>
        <v>212</v>
      </c>
      <c r="F33" s="24">
        <v>48</v>
      </c>
      <c r="G33" s="24">
        <v>164</v>
      </c>
      <c r="H33" s="24">
        <v>0</v>
      </c>
      <c r="I33" s="97">
        <v>164</v>
      </c>
      <c r="J33" s="97"/>
      <c r="K33" s="97"/>
      <c r="L33" s="97"/>
      <c r="M33" s="97"/>
      <c r="N33" s="28"/>
      <c r="O33" s="29"/>
      <c r="P33" s="26">
        <v>34</v>
      </c>
      <c r="Q33" s="47">
        <v>34</v>
      </c>
      <c r="R33" s="26">
        <v>30</v>
      </c>
      <c r="S33" s="47">
        <v>48</v>
      </c>
      <c r="T33" s="26">
        <v>36</v>
      </c>
      <c r="U33" s="27">
        <v>30</v>
      </c>
    </row>
    <row r="34" spans="1:21" ht="15.75" thickBot="1" x14ac:dyDescent="0.3">
      <c r="A34" s="41" t="s">
        <v>89</v>
      </c>
      <c r="B34" s="32" t="s">
        <v>90</v>
      </c>
      <c r="C34" s="103" t="s">
        <v>54</v>
      </c>
      <c r="D34" s="99"/>
      <c r="E34" s="99">
        <f>SUM(F34:G34)</f>
        <v>46</v>
      </c>
      <c r="F34" s="99">
        <v>10</v>
      </c>
      <c r="G34" s="99">
        <v>36</v>
      </c>
      <c r="H34" s="99">
        <v>36</v>
      </c>
      <c r="I34" s="34">
        <v>0</v>
      </c>
      <c r="J34" s="34"/>
      <c r="K34" s="34"/>
      <c r="L34" s="34"/>
      <c r="M34" s="34"/>
      <c r="N34" s="35"/>
      <c r="O34" s="37"/>
      <c r="P34" s="35"/>
      <c r="Q34" s="37"/>
      <c r="R34" s="35"/>
      <c r="S34" s="37"/>
      <c r="T34" s="357">
        <v>46</v>
      </c>
      <c r="U34" s="37"/>
    </row>
    <row r="35" spans="1:21" ht="24.75" thickBot="1" x14ac:dyDescent="0.3">
      <c r="A35" s="42" t="s">
        <v>91</v>
      </c>
      <c r="B35" s="43" t="s">
        <v>92</v>
      </c>
      <c r="C35" s="44" t="s">
        <v>93</v>
      </c>
      <c r="D35" s="6"/>
      <c r="E35" s="6" t="s">
        <v>198</v>
      </c>
      <c r="F35" s="6">
        <f>SUM(F36:F37)</f>
        <v>42</v>
      </c>
      <c r="G35" s="6">
        <f>SUM(G36:G37)</f>
        <v>180</v>
      </c>
      <c r="H35" s="6">
        <f>SUM(H36:H37)</f>
        <v>141</v>
      </c>
      <c r="I35" s="6">
        <f>SUM(I36:I37)</f>
        <v>39</v>
      </c>
      <c r="J35" s="6"/>
      <c r="K35" s="6">
        <f>SUM(K36:K37)</f>
        <v>0</v>
      </c>
      <c r="L35" s="6">
        <f>SUM(L36:L37)</f>
        <v>0</v>
      </c>
      <c r="M35" s="53">
        <f>SUM(M36:M37)</f>
        <v>0</v>
      </c>
      <c r="N35" s="54">
        <f>SUM(N36:N37)</f>
        <v>0</v>
      </c>
      <c r="O35" s="7">
        <f>SUM(O36:O37)</f>
        <v>0</v>
      </c>
      <c r="P35" s="53">
        <f t="shared" ref="P35:U35" si="5">SUM(P36:P37)</f>
        <v>34</v>
      </c>
      <c r="Q35" s="7">
        <f t="shared" si="5"/>
        <v>50</v>
      </c>
      <c r="R35" s="53">
        <f t="shared" si="5"/>
        <v>60</v>
      </c>
      <c r="S35" s="7">
        <f t="shared" si="5"/>
        <v>32</v>
      </c>
      <c r="T35" s="53">
        <f t="shared" si="5"/>
        <v>46</v>
      </c>
      <c r="U35" s="7">
        <f t="shared" si="5"/>
        <v>0</v>
      </c>
    </row>
    <row r="36" spans="1:21" x14ac:dyDescent="0.25">
      <c r="A36" s="46" t="s">
        <v>94</v>
      </c>
      <c r="B36" s="15" t="s">
        <v>73</v>
      </c>
      <c r="C36" s="104" t="s">
        <v>95</v>
      </c>
      <c r="D36" s="100"/>
      <c r="E36" s="100">
        <f>SUM(F36:G36)</f>
        <v>176</v>
      </c>
      <c r="F36" s="100">
        <v>32</v>
      </c>
      <c r="G36" s="100">
        <v>144</v>
      </c>
      <c r="H36" s="100">
        <v>111</v>
      </c>
      <c r="I36" s="17">
        <v>33</v>
      </c>
      <c r="J36" s="17"/>
      <c r="K36" s="17"/>
      <c r="L36" s="17"/>
      <c r="M36" s="17"/>
      <c r="N36" s="20"/>
      <c r="O36" s="21"/>
      <c r="P36" s="18">
        <v>34</v>
      </c>
      <c r="Q36" s="48">
        <v>50</v>
      </c>
      <c r="R36" s="18">
        <v>60</v>
      </c>
      <c r="S36" s="19">
        <v>32</v>
      </c>
      <c r="T36" s="20"/>
      <c r="U36" s="21"/>
    </row>
    <row r="37" spans="1:21" ht="15" customHeight="1" thickBot="1" x14ac:dyDescent="0.3">
      <c r="A37" s="41" t="s">
        <v>96</v>
      </c>
      <c r="B37" s="49" t="s">
        <v>97</v>
      </c>
      <c r="C37" s="103" t="s">
        <v>54</v>
      </c>
      <c r="D37" s="99"/>
      <c r="E37" s="99">
        <f>SUM(F37:G37)</f>
        <v>46</v>
      </c>
      <c r="F37" s="99">
        <v>10</v>
      </c>
      <c r="G37" s="99">
        <v>36</v>
      </c>
      <c r="H37" s="99">
        <v>30</v>
      </c>
      <c r="I37" s="50">
        <v>6</v>
      </c>
      <c r="J37" s="34"/>
      <c r="K37" s="34"/>
      <c r="L37" s="34"/>
      <c r="M37" s="34"/>
      <c r="N37" s="35"/>
      <c r="O37" s="37"/>
      <c r="P37" s="35"/>
      <c r="Q37" s="37"/>
      <c r="R37" s="35"/>
      <c r="S37" s="37"/>
      <c r="T37" s="358">
        <v>46</v>
      </c>
      <c r="U37" s="115"/>
    </row>
    <row r="38" spans="1:21" ht="21" customHeight="1" thickBot="1" x14ac:dyDescent="0.3">
      <c r="A38" s="51" t="s">
        <v>98</v>
      </c>
      <c r="B38" s="52" t="s">
        <v>99</v>
      </c>
      <c r="C38" s="6" t="s">
        <v>100</v>
      </c>
      <c r="D38" s="6" t="s">
        <v>37</v>
      </c>
      <c r="E38" s="6" t="s">
        <v>199</v>
      </c>
      <c r="F38" s="6">
        <f>SUM(F39:F50)</f>
        <v>168</v>
      </c>
      <c r="G38" s="6">
        <f>SUM(G39:G50)</f>
        <v>760</v>
      </c>
      <c r="H38" s="6">
        <f>SUM(H39:H50)</f>
        <v>362</v>
      </c>
      <c r="I38" s="53">
        <f>SUM(I39:I50)</f>
        <v>324</v>
      </c>
      <c r="J38" s="53"/>
      <c r="K38" s="53"/>
      <c r="L38" s="53">
        <f>SUM(L39:L50)</f>
        <v>24</v>
      </c>
      <c r="M38" s="53">
        <f>SUM(M39:M50)</f>
        <v>12</v>
      </c>
      <c r="N38" s="54">
        <f>SUM(N39:N50)</f>
        <v>0</v>
      </c>
      <c r="O38" s="53">
        <f>SUM(O39:O50)</f>
        <v>0</v>
      </c>
      <c r="P38" s="89">
        <f t="shared" ref="P38:U38" si="6">SUM(P39:P50)</f>
        <v>140</v>
      </c>
      <c r="Q38" s="7">
        <f t="shared" si="6"/>
        <v>362</v>
      </c>
      <c r="R38" s="89">
        <f t="shared" si="6"/>
        <v>120</v>
      </c>
      <c r="S38" s="7">
        <f t="shared" si="6"/>
        <v>160</v>
      </c>
      <c r="T38" s="89">
        <f t="shared" si="6"/>
        <v>100</v>
      </c>
      <c r="U38" s="7">
        <f t="shared" si="6"/>
        <v>46</v>
      </c>
    </row>
    <row r="39" spans="1:21" ht="24" x14ac:dyDescent="0.25">
      <c r="A39" s="15" t="s">
        <v>101</v>
      </c>
      <c r="B39" s="55" t="s">
        <v>102</v>
      </c>
      <c r="C39" s="104" t="s">
        <v>43</v>
      </c>
      <c r="D39" s="55"/>
      <c r="E39" s="100">
        <f t="shared" ref="E39:E50" si="7">SUM(F39:G39)</f>
        <v>80</v>
      </c>
      <c r="F39" s="100">
        <v>12</v>
      </c>
      <c r="G39" s="100">
        <v>68</v>
      </c>
      <c r="H39" s="100">
        <v>36</v>
      </c>
      <c r="I39" s="17">
        <v>32</v>
      </c>
      <c r="J39" s="17"/>
      <c r="K39" s="17"/>
      <c r="L39" s="17"/>
      <c r="M39" s="17"/>
      <c r="N39" s="20"/>
      <c r="O39" s="21"/>
      <c r="P39" s="18">
        <v>34</v>
      </c>
      <c r="Q39" s="19">
        <v>46</v>
      </c>
      <c r="R39" s="20"/>
      <c r="S39" s="21"/>
      <c r="T39" s="20"/>
      <c r="U39" s="21"/>
    </row>
    <row r="40" spans="1:21" ht="24" x14ac:dyDescent="0.25">
      <c r="A40" s="22" t="s">
        <v>103</v>
      </c>
      <c r="B40" s="30" t="s">
        <v>104</v>
      </c>
      <c r="C40" s="104" t="s">
        <v>43</v>
      </c>
      <c r="D40" s="30"/>
      <c r="E40" s="24">
        <f t="shared" si="7"/>
        <v>114</v>
      </c>
      <c r="F40" s="24">
        <v>18</v>
      </c>
      <c r="G40" s="24">
        <v>96</v>
      </c>
      <c r="H40" s="24">
        <v>62</v>
      </c>
      <c r="I40" s="97">
        <v>34</v>
      </c>
      <c r="J40" s="97"/>
      <c r="K40" s="97"/>
      <c r="L40" s="97"/>
      <c r="M40" s="97"/>
      <c r="N40" s="28"/>
      <c r="O40" s="29"/>
      <c r="P40" s="26">
        <v>36</v>
      </c>
      <c r="Q40" s="27">
        <v>78</v>
      </c>
      <c r="R40" s="28"/>
      <c r="S40" s="29"/>
      <c r="T40" s="28"/>
      <c r="U40" s="29"/>
    </row>
    <row r="41" spans="1:21" x14ac:dyDescent="0.25">
      <c r="A41" s="22" t="s">
        <v>105</v>
      </c>
      <c r="B41" s="30" t="s">
        <v>106</v>
      </c>
      <c r="C41" s="104" t="s">
        <v>43</v>
      </c>
      <c r="D41" s="23"/>
      <c r="E41" s="24">
        <f t="shared" si="7"/>
        <v>76</v>
      </c>
      <c r="F41" s="24">
        <v>12</v>
      </c>
      <c r="G41" s="24">
        <v>64</v>
      </c>
      <c r="H41" s="24">
        <v>36</v>
      </c>
      <c r="I41" s="97">
        <v>28</v>
      </c>
      <c r="J41" s="97"/>
      <c r="K41" s="97"/>
      <c r="L41" s="97"/>
      <c r="M41" s="97"/>
      <c r="N41" s="56"/>
      <c r="O41" s="57"/>
      <c r="P41" s="26">
        <v>36</v>
      </c>
      <c r="Q41" s="27">
        <v>40</v>
      </c>
      <c r="R41" s="28"/>
      <c r="S41" s="29"/>
      <c r="T41" s="28"/>
      <c r="U41" s="29"/>
    </row>
    <row r="42" spans="1:21" x14ac:dyDescent="0.25">
      <c r="A42" s="22" t="s">
        <v>107</v>
      </c>
      <c r="B42" s="30" t="s">
        <v>108</v>
      </c>
      <c r="C42" s="104" t="s">
        <v>43</v>
      </c>
      <c r="D42" s="30"/>
      <c r="E42" s="24">
        <f t="shared" si="7"/>
        <v>82</v>
      </c>
      <c r="F42" s="24">
        <v>18</v>
      </c>
      <c r="G42" s="24">
        <v>64</v>
      </c>
      <c r="H42" s="24">
        <v>30</v>
      </c>
      <c r="I42" s="97">
        <v>34</v>
      </c>
      <c r="J42" s="97"/>
      <c r="K42" s="97"/>
      <c r="L42" s="97"/>
      <c r="M42" s="97"/>
      <c r="N42" s="28"/>
      <c r="O42" s="29"/>
      <c r="P42" s="28"/>
      <c r="Q42" s="29"/>
      <c r="R42" s="26">
        <v>60</v>
      </c>
      <c r="S42" s="27">
        <v>22</v>
      </c>
      <c r="T42" s="28"/>
      <c r="U42" s="29"/>
    </row>
    <row r="43" spans="1:21" ht="24" x14ac:dyDescent="0.25">
      <c r="A43" s="22" t="s">
        <v>109</v>
      </c>
      <c r="B43" s="30" t="s">
        <v>110</v>
      </c>
      <c r="C43" s="23"/>
      <c r="D43" s="104" t="s">
        <v>200</v>
      </c>
      <c r="E43" s="24">
        <f t="shared" si="7"/>
        <v>120</v>
      </c>
      <c r="F43" s="24">
        <v>24</v>
      </c>
      <c r="G43" s="24">
        <v>96</v>
      </c>
      <c r="H43" s="24">
        <v>54</v>
      </c>
      <c r="I43" s="97">
        <v>42</v>
      </c>
      <c r="J43" s="97"/>
      <c r="K43" s="97"/>
      <c r="L43" s="97">
        <v>12</v>
      </c>
      <c r="M43" s="97">
        <v>6</v>
      </c>
      <c r="N43" s="28"/>
      <c r="O43" s="29"/>
      <c r="P43" s="28"/>
      <c r="Q43" s="47">
        <v>56</v>
      </c>
      <c r="R43" s="40">
        <v>30</v>
      </c>
      <c r="S43" s="27">
        <v>34</v>
      </c>
      <c r="T43" s="28"/>
      <c r="U43" s="29"/>
    </row>
    <row r="44" spans="1:21" ht="24" x14ac:dyDescent="0.25">
      <c r="A44" s="22" t="s">
        <v>112</v>
      </c>
      <c r="B44" s="30" t="s">
        <v>113</v>
      </c>
      <c r="C44" s="119" t="s">
        <v>54</v>
      </c>
      <c r="D44" s="22"/>
      <c r="E44" s="24">
        <f t="shared" si="7"/>
        <v>62</v>
      </c>
      <c r="F44" s="24">
        <v>14</v>
      </c>
      <c r="G44" s="24">
        <v>48</v>
      </c>
      <c r="H44" s="24">
        <v>40</v>
      </c>
      <c r="I44" s="58">
        <v>8</v>
      </c>
      <c r="J44" s="97"/>
      <c r="K44" s="97"/>
      <c r="L44" s="97"/>
      <c r="M44" s="97"/>
      <c r="N44" s="28"/>
      <c r="O44" s="29"/>
      <c r="P44" s="28"/>
      <c r="Q44" s="29"/>
      <c r="R44" s="28"/>
      <c r="S44" s="29"/>
      <c r="T44" s="40">
        <v>62</v>
      </c>
      <c r="U44" s="116"/>
    </row>
    <row r="45" spans="1:21" ht="24" x14ac:dyDescent="0.25">
      <c r="A45" s="22" t="s">
        <v>114</v>
      </c>
      <c r="B45" s="30" t="s">
        <v>115</v>
      </c>
      <c r="C45" s="23"/>
      <c r="D45" s="104" t="s">
        <v>111</v>
      </c>
      <c r="E45" s="24">
        <f t="shared" si="7"/>
        <v>124</v>
      </c>
      <c r="F45" s="24">
        <v>28</v>
      </c>
      <c r="G45" s="24">
        <v>96</v>
      </c>
      <c r="H45" s="24">
        <v>24</v>
      </c>
      <c r="I45" s="58">
        <v>72</v>
      </c>
      <c r="J45" s="97"/>
      <c r="K45" s="97"/>
      <c r="L45" s="97">
        <v>12</v>
      </c>
      <c r="M45" s="97">
        <v>6</v>
      </c>
      <c r="N45" s="28"/>
      <c r="O45" s="29"/>
      <c r="P45" s="28"/>
      <c r="Q45" s="47">
        <v>36</v>
      </c>
      <c r="R45" s="26">
        <v>30</v>
      </c>
      <c r="S45" s="27">
        <v>20</v>
      </c>
      <c r="T45" s="40">
        <v>38</v>
      </c>
      <c r="U45" s="29"/>
    </row>
    <row r="46" spans="1:21" x14ac:dyDescent="0.25">
      <c r="A46" s="22" t="s">
        <v>116</v>
      </c>
      <c r="B46" s="22" t="s">
        <v>117</v>
      </c>
      <c r="C46" s="119" t="s">
        <v>54</v>
      </c>
      <c r="D46" s="22"/>
      <c r="E46" s="24">
        <f t="shared" si="7"/>
        <v>60</v>
      </c>
      <c r="F46" s="24">
        <v>10</v>
      </c>
      <c r="G46" s="24">
        <v>50</v>
      </c>
      <c r="H46" s="24">
        <v>40</v>
      </c>
      <c r="I46" s="58">
        <v>10</v>
      </c>
      <c r="J46" s="97"/>
      <c r="K46" s="97"/>
      <c r="L46" s="97"/>
      <c r="M46" s="97"/>
      <c r="N46" s="28"/>
      <c r="O46" s="29"/>
      <c r="P46" s="28"/>
      <c r="Q46" s="27">
        <v>60</v>
      </c>
      <c r="R46" s="28"/>
      <c r="S46" s="29"/>
      <c r="T46" s="28"/>
      <c r="U46" s="29"/>
    </row>
    <row r="47" spans="1:21" x14ac:dyDescent="0.25">
      <c r="A47" s="22" t="s">
        <v>118</v>
      </c>
      <c r="B47" s="22" t="s">
        <v>119</v>
      </c>
      <c r="C47" s="104" t="s">
        <v>43</v>
      </c>
      <c r="D47" s="22"/>
      <c r="E47" s="24">
        <f t="shared" si="7"/>
        <v>80</v>
      </c>
      <c r="F47" s="24">
        <v>12</v>
      </c>
      <c r="G47" s="24">
        <v>68</v>
      </c>
      <c r="H47" s="24">
        <v>20</v>
      </c>
      <c r="I47" s="58">
        <v>48</v>
      </c>
      <c r="J47" s="97"/>
      <c r="K47" s="97"/>
      <c r="L47" s="97"/>
      <c r="M47" s="97"/>
      <c r="N47" s="28"/>
      <c r="O47" s="29"/>
      <c r="P47" s="26">
        <v>34</v>
      </c>
      <c r="Q47" s="27">
        <v>46</v>
      </c>
      <c r="R47" s="28"/>
      <c r="S47" s="29"/>
      <c r="T47" s="28"/>
      <c r="U47" s="29"/>
    </row>
    <row r="48" spans="1:21" ht="24" x14ac:dyDescent="0.25">
      <c r="A48" s="22" t="s">
        <v>120</v>
      </c>
      <c r="B48" s="30" t="s">
        <v>121</v>
      </c>
      <c r="C48" s="119" t="s">
        <v>54</v>
      </c>
      <c r="D48" s="24"/>
      <c r="E48" s="24">
        <f t="shared" si="7"/>
        <v>42</v>
      </c>
      <c r="F48" s="24">
        <v>4</v>
      </c>
      <c r="G48" s="24">
        <v>38</v>
      </c>
      <c r="H48" s="110"/>
      <c r="I48" s="111"/>
      <c r="J48" s="97"/>
      <c r="K48" s="97"/>
      <c r="L48" s="97"/>
      <c r="M48" s="97"/>
      <c r="N48" s="28"/>
      <c r="O48" s="29"/>
      <c r="P48" s="28"/>
      <c r="Q48" s="29"/>
      <c r="R48" s="28"/>
      <c r="S48" s="27">
        <v>42</v>
      </c>
      <c r="T48" s="28"/>
      <c r="U48" s="29"/>
    </row>
    <row r="49" spans="1:21" ht="24" x14ac:dyDescent="0.25">
      <c r="A49" s="32" t="s">
        <v>122</v>
      </c>
      <c r="B49" s="49" t="s">
        <v>123</v>
      </c>
      <c r="C49" s="120" t="s">
        <v>54</v>
      </c>
      <c r="D49" s="99"/>
      <c r="E49" s="99">
        <f t="shared" si="7"/>
        <v>46</v>
      </c>
      <c r="F49" s="99">
        <v>10</v>
      </c>
      <c r="G49" s="99">
        <v>36</v>
      </c>
      <c r="H49" s="112">
        <v>20</v>
      </c>
      <c r="I49" s="50">
        <v>16</v>
      </c>
      <c r="J49" s="34"/>
      <c r="K49" s="34"/>
      <c r="L49" s="34"/>
      <c r="M49" s="34"/>
      <c r="N49" s="35"/>
      <c r="O49" s="37"/>
      <c r="P49" s="35"/>
      <c r="Q49" s="37"/>
      <c r="R49" s="35"/>
      <c r="S49" s="37"/>
      <c r="T49" s="35"/>
      <c r="U49" s="36">
        <v>46</v>
      </c>
    </row>
    <row r="50" spans="1:21" ht="15.75" thickBot="1" x14ac:dyDescent="0.3">
      <c r="A50" s="32" t="s">
        <v>124</v>
      </c>
      <c r="B50" s="49" t="s">
        <v>125</v>
      </c>
      <c r="C50" s="99"/>
      <c r="D50" s="99"/>
      <c r="E50" s="99">
        <f t="shared" si="7"/>
        <v>42</v>
      </c>
      <c r="F50" s="99">
        <v>6</v>
      </c>
      <c r="G50" s="99">
        <v>36</v>
      </c>
      <c r="H50" s="113"/>
      <c r="I50" s="114"/>
      <c r="J50" s="34"/>
      <c r="K50" s="34"/>
      <c r="L50" s="34"/>
      <c r="M50" s="34"/>
      <c r="N50" s="35"/>
      <c r="O50" s="37"/>
      <c r="P50" s="35"/>
      <c r="Q50" s="37"/>
      <c r="R50" s="35"/>
      <c r="S50" s="36">
        <v>42</v>
      </c>
      <c r="T50" s="35"/>
      <c r="U50" s="37"/>
    </row>
    <row r="51" spans="1:21" ht="15.75" thickBot="1" x14ac:dyDescent="0.3">
      <c r="A51" s="51" t="s">
        <v>126</v>
      </c>
      <c r="B51" s="52" t="s">
        <v>127</v>
      </c>
      <c r="C51" s="6" t="s">
        <v>128</v>
      </c>
      <c r="D51" s="6" t="s">
        <v>129</v>
      </c>
      <c r="E51" s="6" t="s">
        <v>201</v>
      </c>
      <c r="F51" s="6">
        <f t="shared" ref="F51:U51" si="8">SUM(F52+F58+F64+F70+F76+F82+F86)</f>
        <v>192</v>
      </c>
      <c r="G51" s="6">
        <f t="shared" si="8"/>
        <v>800</v>
      </c>
      <c r="H51" s="6">
        <f t="shared" si="8"/>
        <v>464</v>
      </c>
      <c r="I51" s="6">
        <f t="shared" si="8"/>
        <v>334</v>
      </c>
      <c r="J51" s="6">
        <f t="shared" si="8"/>
        <v>32</v>
      </c>
      <c r="K51" s="6">
        <f t="shared" si="8"/>
        <v>1224</v>
      </c>
      <c r="L51" s="6">
        <f t="shared" si="8"/>
        <v>36</v>
      </c>
      <c r="M51" s="6">
        <f t="shared" si="8"/>
        <v>108</v>
      </c>
      <c r="N51" s="89">
        <f t="shared" si="8"/>
        <v>0</v>
      </c>
      <c r="O51" s="7">
        <f t="shared" si="8"/>
        <v>0</v>
      </c>
      <c r="P51" s="53">
        <f t="shared" si="8"/>
        <v>370</v>
      </c>
      <c r="Q51" s="7">
        <f t="shared" si="8"/>
        <v>306</v>
      </c>
      <c r="R51" s="53">
        <f t="shared" si="8"/>
        <v>310</v>
      </c>
      <c r="S51" s="7">
        <f t="shared" si="8"/>
        <v>562</v>
      </c>
      <c r="T51" s="53">
        <f t="shared" si="8"/>
        <v>314</v>
      </c>
      <c r="U51" s="7">
        <f t="shared" si="8"/>
        <v>354</v>
      </c>
    </row>
    <row r="52" spans="1:21" ht="48" x14ac:dyDescent="0.25">
      <c r="A52" s="59" t="s">
        <v>130</v>
      </c>
      <c r="B52" s="60" t="s">
        <v>131</v>
      </c>
      <c r="C52" s="61" t="s">
        <v>93</v>
      </c>
      <c r="D52" s="61" t="s">
        <v>37</v>
      </c>
      <c r="E52" s="61">
        <f t="shared" ref="E52:K52" si="9">SUM(E53:E56)</f>
        <v>234</v>
      </c>
      <c r="F52" s="61">
        <f t="shared" si="9"/>
        <v>16</v>
      </c>
      <c r="G52" s="61">
        <f t="shared" si="9"/>
        <v>74</v>
      </c>
      <c r="H52" s="61">
        <f t="shared" si="9"/>
        <v>48</v>
      </c>
      <c r="I52" s="62">
        <f t="shared" si="9"/>
        <v>26</v>
      </c>
      <c r="J52" s="62">
        <f t="shared" si="9"/>
        <v>0</v>
      </c>
      <c r="K52" s="62">
        <f t="shared" si="9"/>
        <v>144</v>
      </c>
      <c r="L52" s="62">
        <v>6</v>
      </c>
      <c r="M52" s="62">
        <v>18</v>
      </c>
      <c r="N52" s="90">
        <f>SUM(N53:N57)</f>
        <v>0</v>
      </c>
      <c r="O52" s="91">
        <f>SUM(O53:O57)</f>
        <v>0</v>
      </c>
      <c r="P52" s="92">
        <f>SUM(P53:P57)</f>
        <v>0</v>
      </c>
      <c r="Q52" s="91">
        <f>SUM(Q53:Q57)</f>
        <v>234</v>
      </c>
      <c r="R52" s="92">
        <f>SUM(R53:R57)</f>
        <v>0</v>
      </c>
      <c r="S52" s="92">
        <f t="shared" ref="S52:U52" si="10">SUM(S53:S57)</f>
        <v>0</v>
      </c>
      <c r="T52" s="107">
        <f t="shared" si="10"/>
        <v>0</v>
      </c>
      <c r="U52" s="108">
        <f t="shared" si="10"/>
        <v>0</v>
      </c>
    </row>
    <row r="53" spans="1:21" ht="36" x14ac:dyDescent="0.25">
      <c r="A53" s="22" t="s">
        <v>132</v>
      </c>
      <c r="B53" s="30" t="s">
        <v>133</v>
      </c>
      <c r="C53" s="24"/>
      <c r="D53" s="307" t="s">
        <v>134</v>
      </c>
      <c r="E53" s="24">
        <f>SUM(F53+G53)</f>
        <v>38</v>
      </c>
      <c r="F53" s="24">
        <v>6</v>
      </c>
      <c r="G53" s="24">
        <v>32</v>
      </c>
      <c r="H53" s="24">
        <v>24</v>
      </c>
      <c r="I53" s="97">
        <v>8</v>
      </c>
      <c r="J53" s="97"/>
      <c r="K53" s="97"/>
      <c r="L53" s="97"/>
      <c r="M53" s="97"/>
      <c r="N53" s="20"/>
      <c r="O53" s="21"/>
      <c r="P53" s="20"/>
      <c r="Q53" s="359">
        <v>38</v>
      </c>
      <c r="R53" s="20"/>
      <c r="S53" s="21"/>
      <c r="T53" s="28"/>
      <c r="U53" s="29"/>
    </row>
    <row r="54" spans="1:21" ht="24" x14ac:dyDescent="0.25">
      <c r="A54" s="22" t="s">
        <v>135</v>
      </c>
      <c r="B54" s="30" t="s">
        <v>136</v>
      </c>
      <c r="C54" s="24"/>
      <c r="D54" s="308"/>
      <c r="E54" s="24">
        <f>SUM(F54+G54)</f>
        <v>52</v>
      </c>
      <c r="F54" s="24">
        <v>10</v>
      </c>
      <c r="G54" s="63">
        <v>42</v>
      </c>
      <c r="H54" s="24">
        <v>24</v>
      </c>
      <c r="I54" s="97">
        <v>18</v>
      </c>
      <c r="J54" s="97"/>
      <c r="K54" s="97"/>
      <c r="L54" s="97">
        <v>6</v>
      </c>
      <c r="M54" s="97">
        <v>6</v>
      </c>
      <c r="N54" s="28"/>
      <c r="O54" s="29"/>
      <c r="P54" s="28"/>
      <c r="Q54" s="27">
        <v>52</v>
      </c>
      <c r="R54" s="28"/>
      <c r="S54" s="29"/>
      <c r="T54" s="28"/>
      <c r="U54" s="29"/>
    </row>
    <row r="55" spans="1:21" x14ac:dyDescent="0.25">
      <c r="A55" s="22" t="s">
        <v>137</v>
      </c>
      <c r="B55" s="30" t="s">
        <v>0</v>
      </c>
      <c r="C55" s="23" t="s">
        <v>54</v>
      </c>
      <c r="D55" s="24"/>
      <c r="E55" s="24">
        <f>SUM(N55:U55)</f>
        <v>72</v>
      </c>
      <c r="F55" s="24"/>
      <c r="G55" s="24"/>
      <c r="H55" s="24"/>
      <c r="I55" s="97"/>
      <c r="J55" s="97"/>
      <c r="K55" s="97">
        <f>SUM(N55:U55)</f>
        <v>72</v>
      </c>
      <c r="L55" s="97"/>
      <c r="M55" s="97"/>
      <c r="N55" s="28"/>
      <c r="O55" s="29"/>
      <c r="P55" s="28"/>
      <c r="Q55" s="27">
        <v>72</v>
      </c>
      <c r="R55" s="28"/>
      <c r="S55" s="29"/>
      <c r="T55" s="28"/>
      <c r="U55" s="29"/>
    </row>
    <row r="56" spans="1:21" x14ac:dyDescent="0.25">
      <c r="A56" s="22" t="s">
        <v>138</v>
      </c>
      <c r="B56" s="30" t="s">
        <v>1</v>
      </c>
      <c r="C56" s="104" t="s">
        <v>54</v>
      </c>
      <c r="D56" s="24"/>
      <c r="E56" s="24">
        <f>SUM(N56:U56)</f>
        <v>72</v>
      </c>
      <c r="F56" s="24"/>
      <c r="G56" s="24"/>
      <c r="H56" s="24"/>
      <c r="I56" s="97"/>
      <c r="J56" s="97"/>
      <c r="K56" s="97">
        <f>SUM(N56:U56)</f>
        <v>72</v>
      </c>
      <c r="L56" s="97"/>
      <c r="M56" s="97"/>
      <c r="N56" s="28"/>
      <c r="O56" s="29"/>
      <c r="P56" s="28"/>
      <c r="Q56" s="27">
        <v>72</v>
      </c>
      <c r="R56" s="28"/>
      <c r="S56" s="29"/>
      <c r="T56" s="28"/>
      <c r="U56" s="29"/>
    </row>
    <row r="57" spans="1:21" x14ac:dyDescent="0.25">
      <c r="A57" s="22"/>
      <c r="B57" s="64" t="s">
        <v>139</v>
      </c>
      <c r="C57" s="24"/>
      <c r="D57" s="24" t="s">
        <v>140</v>
      </c>
      <c r="E57" s="24"/>
      <c r="F57" s="24"/>
      <c r="G57" s="24"/>
      <c r="H57" s="24"/>
      <c r="I57" s="97"/>
      <c r="J57" s="97"/>
      <c r="K57" s="97"/>
      <c r="L57" s="97"/>
      <c r="M57" s="97">
        <v>12</v>
      </c>
      <c r="N57" s="35"/>
      <c r="O57" s="37"/>
      <c r="P57" s="35"/>
      <c r="Q57" s="36"/>
      <c r="R57" s="35"/>
      <c r="S57" s="37"/>
      <c r="T57" s="35"/>
      <c r="U57" s="37"/>
    </row>
    <row r="58" spans="1:21" ht="72" x14ac:dyDescent="0.25">
      <c r="A58" s="65" t="s">
        <v>141</v>
      </c>
      <c r="B58" s="66" t="s">
        <v>142</v>
      </c>
      <c r="C58" s="67" t="s">
        <v>93</v>
      </c>
      <c r="D58" s="67" t="s">
        <v>37</v>
      </c>
      <c r="E58" s="67">
        <f t="shared" ref="E58:K58" si="11">SUM(E59:E62)</f>
        <v>388</v>
      </c>
      <c r="F58" s="67">
        <f t="shared" si="11"/>
        <v>34</v>
      </c>
      <c r="G58" s="67">
        <f t="shared" si="11"/>
        <v>138</v>
      </c>
      <c r="H58" s="67">
        <f t="shared" si="11"/>
        <v>68</v>
      </c>
      <c r="I58" s="68">
        <f t="shared" si="11"/>
        <v>54</v>
      </c>
      <c r="J58" s="68">
        <f t="shared" si="11"/>
        <v>16</v>
      </c>
      <c r="K58" s="68">
        <f t="shared" si="11"/>
        <v>216</v>
      </c>
      <c r="L58" s="68">
        <v>12</v>
      </c>
      <c r="M58" s="68">
        <v>18</v>
      </c>
      <c r="N58" s="93">
        <f>SUM(N59:N63)</f>
        <v>0</v>
      </c>
      <c r="O58" s="70">
        <f t="shared" ref="O58:U58" si="12">SUM(O59:O63)</f>
        <v>0</v>
      </c>
      <c r="P58" s="93">
        <f t="shared" si="12"/>
        <v>0</v>
      </c>
      <c r="Q58" s="70">
        <f t="shared" si="12"/>
        <v>0</v>
      </c>
      <c r="R58" s="93">
        <f t="shared" si="12"/>
        <v>0</v>
      </c>
      <c r="S58" s="70">
        <f t="shared" si="12"/>
        <v>388</v>
      </c>
      <c r="T58" s="93">
        <f t="shared" si="12"/>
        <v>0</v>
      </c>
      <c r="U58" s="70">
        <f t="shared" si="12"/>
        <v>0</v>
      </c>
    </row>
    <row r="59" spans="1:21" ht="48" x14ac:dyDescent="0.25">
      <c r="A59" s="22" t="s">
        <v>143</v>
      </c>
      <c r="B59" s="30" t="s">
        <v>144</v>
      </c>
      <c r="C59" s="71"/>
      <c r="D59" s="307" t="s">
        <v>134</v>
      </c>
      <c r="E59" s="24">
        <f>SUM(F59+G59)</f>
        <v>44</v>
      </c>
      <c r="F59" s="24">
        <v>10</v>
      </c>
      <c r="G59" s="24">
        <v>34</v>
      </c>
      <c r="H59" s="24">
        <v>28</v>
      </c>
      <c r="I59" s="97">
        <v>6</v>
      </c>
      <c r="J59" s="97"/>
      <c r="K59" s="97"/>
      <c r="L59" s="97"/>
      <c r="M59" s="97"/>
      <c r="N59" s="20"/>
      <c r="O59" s="21"/>
      <c r="P59" s="20"/>
      <c r="Q59" s="21"/>
      <c r="R59" s="20"/>
      <c r="S59" s="19">
        <v>44</v>
      </c>
      <c r="T59" s="20"/>
      <c r="U59" s="21"/>
    </row>
    <row r="60" spans="1:21" ht="36" x14ac:dyDescent="0.25">
      <c r="A60" s="22" t="s">
        <v>145</v>
      </c>
      <c r="B60" s="30" t="s">
        <v>146</v>
      </c>
      <c r="C60" s="71"/>
      <c r="D60" s="308"/>
      <c r="E60" s="24">
        <f>SUM(F60+G60)</f>
        <v>128</v>
      </c>
      <c r="F60" s="24">
        <v>24</v>
      </c>
      <c r="G60" s="24">
        <v>104</v>
      </c>
      <c r="H60" s="24">
        <v>40</v>
      </c>
      <c r="I60" s="97">
        <v>48</v>
      </c>
      <c r="J60" s="97">
        <v>16</v>
      </c>
      <c r="K60" s="97"/>
      <c r="L60" s="97">
        <v>12</v>
      </c>
      <c r="M60" s="97">
        <v>6</v>
      </c>
      <c r="N60" s="28"/>
      <c r="O60" s="29"/>
      <c r="P60" s="28"/>
      <c r="Q60" s="29"/>
      <c r="R60" s="94"/>
      <c r="S60" s="27">
        <v>128</v>
      </c>
      <c r="T60" s="28"/>
      <c r="U60" s="29"/>
    </row>
    <row r="61" spans="1:21" x14ac:dyDescent="0.25">
      <c r="A61" s="22" t="s">
        <v>147</v>
      </c>
      <c r="B61" s="30" t="s">
        <v>0</v>
      </c>
      <c r="C61" s="71" t="s">
        <v>54</v>
      </c>
      <c r="D61" s="71"/>
      <c r="E61" s="24">
        <f>SUM(N61:U61)</f>
        <v>72</v>
      </c>
      <c r="F61" s="24"/>
      <c r="G61" s="24"/>
      <c r="H61" s="24"/>
      <c r="I61" s="97"/>
      <c r="J61" s="97"/>
      <c r="K61" s="97">
        <f>SUM(N61:U61)</f>
        <v>72</v>
      </c>
      <c r="L61" s="97"/>
      <c r="M61" s="97"/>
      <c r="N61" s="28"/>
      <c r="O61" s="29"/>
      <c r="P61" s="28"/>
      <c r="Q61" s="29"/>
      <c r="R61" s="28"/>
      <c r="S61" s="27">
        <v>72</v>
      </c>
      <c r="T61" s="28"/>
      <c r="U61" s="29"/>
    </row>
    <row r="62" spans="1:21" x14ac:dyDescent="0.25">
      <c r="A62" s="22" t="s">
        <v>148</v>
      </c>
      <c r="B62" s="22" t="s">
        <v>1</v>
      </c>
      <c r="C62" s="23" t="s">
        <v>54</v>
      </c>
      <c r="D62" s="24"/>
      <c r="E62" s="24">
        <f>SUM(N62:U62)</f>
        <v>144</v>
      </c>
      <c r="F62" s="24"/>
      <c r="G62" s="24"/>
      <c r="H62" s="24"/>
      <c r="I62" s="97"/>
      <c r="J62" s="97"/>
      <c r="K62" s="97">
        <f>SUM(N62:U62)</f>
        <v>144</v>
      </c>
      <c r="L62" s="97"/>
      <c r="M62" s="97"/>
      <c r="N62" s="28"/>
      <c r="O62" s="29"/>
      <c r="P62" s="28"/>
      <c r="Q62" s="29"/>
      <c r="R62" s="28"/>
      <c r="S62" s="27">
        <v>144</v>
      </c>
      <c r="T62" s="28"/>
      <c r="U62" s="29"/>
    </row>
    <row r="63" spans="1:21" x14ac:dyDescent="0.25">
      <c r="A63" s="22"/>
      <c r="B63" s="64" t="s">
        <v>139</v>
      </c>
      <c r="C63" s="24"/>
      <c r="D63" s="24" t="s">
        <v>140</v>
      </c>
      <c r="E63" s="24"/>
      <c r="F63" s="24"/>
      <c r="G63" s="24"/>
      <c r="H63" s="24"/>
      <c r="I63" s="97"/>
      <c r="J63" s="97"/>
      <c r="K63" s="97"/>
      <c r="L63" s="97"/>
      <c r="M63" s="97">
        <v>12</v>
      </c>
      <c r="N63" s="35"/>
      <c r="O63" s="37"/>
      <c r="P63" s="35"/>
      <c r="Q63" s="37"/>
      <c r="R63" s="35"/>
      <c r="S63" s="36"/>
      <c r="T63" s="35"/>
      <c r="U63" s="37"/>
    </row>
    <row r="64" spans="1:21" ht="72" x14ac:dyDescent="0.25">
      <c r="A64" s="65" t="s">
        <v>149</v>
      </c>
      <c r="B64" s="66" t="s">
        <v>150</v>
      </c>
      <c r="C64" s="67" t="s">
        <v>93</v>
      </c>
      <c r="D64" s="67" t="s">
        <v>59</v>
      </c>
      <c r="E64" s="67">
        <f t="shared" ref="E64:K64" si="13">SUM(E65:E68)</f>
        <v>248</v>
      </c>
      <c r="F64" s="67">
        <f t="shared" si="13"/>
        <v>22</v>
      </c>
      <c r="G64" s="67">
        <f t="shared" si="13"/>
        <v>82</v>
      </c>
      <c r="H64" s="67">
        <f t="shared" si="13"/>
        <v>48</v>
      </c>
      <c r="I64" s="68">
        <f t="shared" si="13"/>
        <v>34</v>
      </c>
      <c r="J64" s="68">
        <f t="shared" si="13"/>
        <v>0</v>
      </c>
      <c r="K64" s="68">
        <f t="shared" si="13"/>
        <v>144</v>
      </c>
      <c r="L64" s="68"/>
      <c r="M64" s="68">
        <v>12</v>
      </c>
      <c r="N64" s="93">
        <f>SUM(N65:N69)</f>
        <v>0</v>
      </c>
      <c r="O64" s="70">
        <f>SUM(O65:O69)</f>
        <v>0</v>
      </c>
      <c r="P64" s="68">
        <f t="shared" ref="P64:U64" si="14">SUM(P65:P69)</f>
        <v>0</v>
      </c>
      <c r="Q64" s="70">
        <f t="shared" si="14"/>
        <v>0</v>
      </c>
      <c r="R64" s="68">
        <f t="shared" si="14"/>
        <v>74</v>
      </c>
      <c r="S64" s="70">
        <f t="shared" si="14"/>
        <v>174</v>
      </c>
      <c r="T64" s="68">
        <f t="shared" si="14"/>
        <v>0</v>
      </c>
      <c r="U64" s="70">
        <f t="shared" si="14"/>
        <v>0</v>
      </c>
    </row>
    <row r="65" spans="1:21" ht="48" x14ac:dyDescent="0.25">
      <c r="A65" s="22" t="s">
        <v>151</v>
      </c>
      <c r="B65" s="30" t="s">
        <v>152</v>
      </c>
      <c r="C65" s="71"/>
      <c r="D65" s="32"/>
      <c r="E65" s="24">
        <f>SUM(F65+G65)</f>
        <v>40</v>
      </c>
      <c r="F65" s="24">
        <v>8</v>
      </c>
      <c r="G65" s="24">
        <v>32</v>
      </c>
      <c r="H65" s="24">
        <v>22</v>
      </c>
      <c r="I65" s="97">
        <v>10</v>
      </c>
      <c r="J65" s="97"/>
      <c r="K65" s="97"/>
      <c r="L65" s="97"/>
      <c r="M65" s="97"/>
      <c r="N65" s="20"/>
      <c r="O65" s="21"/>
      <c r="P65" s="20"/>
      <c r="Q65" s="21"/>
      <c r="R65" s="88">
        <v>40</v>
      </c>
      <c r="S65" s="21"/>
      <c r="T65" s="20"/>
      <c r="U65" s="21"/>
    </row>
    <row r="66" spans="1:21" ht="36" x14ac:dyDescent="0.25">
      <c r="A66" s="22" t="s">
        <v>153</v>
      </c>
      <c r="B66" s="30" t="s">
        <v>154</v>
      </c>
      <c r="C66" s="104" t="s">
        <v>43</v>
      </c>
      <c r="D66" s="22"/>
      <c r="E66" s="24">
        <f>SUM(F66+G66)</f>
        <v>64</v>
      </c>
      <c r="F66" s="24">
        <v>14</v>
      </c>
      <c r="G66" s="24">
        <v>50</v>
      </c>
      <c r="H66" s="24">
        <v>26</v>
      </c>
      <c r="I66" s="97">
        <v>24</v>
      </c>
      <c r="J66" s="97"/>
      <c r="K66" s="97"/>
      <c r="L66" s="97"/>
      <c r="M66" s="97"/>
      <c r="N66" s="28"/>
      <c r="O66" s="29"/>
      <c r="P66" s="28"/>
      <c r="Q66" s="29"/>
      <c r="R66" s="40">
        <v>34</v>
      </c>
      <c r="S66" s="27">
        <v>30</v>
      </c>
      <c r="T66" s="28"/>
      <c r="U66" s="29"/>
    </row>
    <row r="67" spans="1:21" x14ac:dyDescent="0.25">
      <c r="A67" s="22" t="s">
        <v>155</v>
      </c>
      <c r="B67" s="30" t="s">
        <v>0</v>
      </c>
      <c r="C67" s="24" t="s">
        <v>54</v>
      </c>
      <c r="D67" s="24"/>
      <c r="E67" s="24">
        <f>SUM(N67:U67)</f>
        <v>36</v>
      </c>
      <c r="F67" s="24"/>
      <c r="G67" s="24"/>
      <c r="H67" s="24"/>
      <c r="I67" s="97"/>
      <c r="J67" s="97"/>
      <c r="K67" s="97">
        <f>SUM(N67:U67)</f>
        <v>36</v>
      </c>
      <c r="L67" s="97"/>
      <c r="M67" s="97"/>
      <c r="N67" s="28"/>
      <c r="O67" s="29"/>
      <c r="P67" s="28"/>
      <c r="Q67" s="29"/>
      <c r="R67" s="28"/>
      <c r="S67" s="27">
        <v>36</v>
      </c>
      <c r="T67" s="28"/>
      <c r="U67" s="29"/>
    </row>
    <row r="68" spans="1:21" x14ac:dyDescent="0.25">
      <c r="A68" s="22" t="s">
        <v>156</v>
      </c>
      <c r="B68" s="30" t="s">
        <v>1</v>
      </c>
      <c r="C68" s="24"/>
      <c r="D68" s="24"/>
      <c r="E68" s="24">
        <f>SUM(N68:U68)</f>
        <v>108</v>
      </c>
      <c r="F68" s="24"/>
      <c r="G68" s="24"/>
      <c r="H68" s="72"/>
      <c r="I68" s="73"/>
      <c r="J68" s="74"/>
      <c r="K68" s="97">
        <f>SUM(N68:U68)</f>
        <v>108</v>
      </c>
      <c r="L68" s="74"/>
      <c r="M68" s="97"/>
      <c r="N68" s="28"/>
      <c r="O68" s="29"/>
      <c r="P68" s="28"/>
      <c r="Q68" s="29"/>
      <c r="R68" s="28"/>
      <c r="S68" s="27">
        <v>108</v>
      </c>
      <c r="T68" s="28"/>
      <c r="U68" s="29"/>
    </row>
    <row r="69" spans="1:21" x14ac:dyDescent="0.25">
      <c r="A69" s="22"/>
      <c r="B69" s="64" t="s">
        <v>139</v>
      </c>
      <c r="C69" s="24"/>
      <c r="D69" s="24" t="s">
        <v>140</v>
      </c>
      <c r="E69" s="24"/>
      <c r="F69" s="24"/>
      <c r="G69" s="24"/>
      <c r="H69" s="72"/>
      <c r="I69" s="74"/>
      <c r="J69" s="74"/>
      <c r="K69" s="97"/>
      <c r="L69" s="74"/>
      <c r="M69" s="97">
        <v>12</v>
      </c>
      <c r="N69" s="35"/>
      <c r="O69" s="37"/>
      <c r="P69" s="35"/>
      <c r="Q69" s="37"/>
      <c r="R69" s="35"/>
      <c r="S69" s="36"/>
      <c r="T69" s="35"/>
      <c r="U69" s="37"/>
    </row>
    <row r="70" spans="1:21" ht="72" x14ac:dyDescent="0.25">
      <c r="A70" s="65" t="s">
        <v>157</v>
      </c>
      <c r="B70" s="66" t="s">
        <v>158</v>
      </c>
      <c r="C70" s="67" t="s">
        <v>93</v>
      </c>
      <c r="D70" s="67" t="s">
        <v>59</v>
      </c>
      <c r="E70" s="67">
        <f t="shared" ref="E70:K70" si="15">SUM(E71:E74)</f>
        <v>236</v>
      </c>
      <c r="F70" s="67">
        <f t="shared" si="15"/>
        <v>22</v>
      </c>
      <c r="G70" s="67">
        <f t="shared" si="15"/>
        <v>70</v>
      </c>
      <c r="H70" s="67">
        <f t="shared" si="15"/>
        <v>36</v>
      </c>
      <c r="I70" s="68">
        <f t="shared" si="15"/>
        <v>34</v>
      </c>
      <c r="J70" s="68">
        <f t="shared" si="15"/>
        <v>0</v>
      </c>
      <c r="K70" s="68">
        <f t="shared" si="15"/>
        <v>144</v>
      </c>
      <c r="L70" s="68"/>
      <c r="M70" s="68">
        <v>12</v>
      </c>
      <c r="N70" s="93">
        <f>SUM(N71:N75)</f>
        <v>0</v>
      </c>
      <c r="O70" s="70">
        <f>SUM(O71:O75)</f>
        <v>0</v>
      </c>
      <c r="P70" s="69">
        <f t="shared" ref="P70:U70" si="16">SUM(P71:P75)</f>
        <v>0</v>
      </c>
      <c r="Q70" s="109">
        <f t="shared" si="16"/>
        <v>0</v>
      </c>
      <c r="R70" s="68">
        <f t="shared" si="16"/>
        <v>236</v>
      </c>
      <c r="S70" s="70">
        <f t="shared" si="16"/>
        <v>0</v>
      </c>
      <c r="T70" s="68">
        <f t="shared" si="16"/>
        <v>0</v>
      </c>
      <c r="U70" s="70">
        <f t="shared" si="16"/>
        <v>0</v>
      </c>
    </row>
    <row r="71" spans="1:21" ht="36" x14ac:dyDescent="0.25">
      <c r="A71" s="22" t="s">
        <v>159</v>
      </c>
      <c r="B71" s="30" t="s">
        <v>160</v>
      </c>
      <c r="C71" s="24"/>
      <c r="D71" s="32"/>
      <c r="E71" s="24">
        <f>SUM(F71+G71)</f>
        <v>40</v>
      </c>
      <c r="F71" s="24">
        <v>8</v>
      </c>
      <c r="G71" s="24">
        <v>32</v>
      </c>
      <c r="H71" s="24">
        <v>22</v>
      </c>
      <c r="I71" s="97">
        <v>10</v>
      </c>
      <c r="J71" s="97"/>
      <c r="K71" s="97"/>
      <c r="L71" s="97"/>
      <c r="M71" s="97"/>
      <c r="N71" s="20"/>
      <c r="O71" s="21"/>
      <c r="P71" s="20"/>
      <c r="Q71" s="21"/>
      <c r="R71" s="88">
        <v>40</v>
      </c>
      <c r="S71" s="21"/>
      <c r="T71" s="20"/>
      <c r="U71" s="21"/>
    </row>
    <row r="72" spans="1:21" ht="36" x14ac:dyDescent="0.25">
      <c r="A72" s="22" t="s">
        <v>161</v>
      </c>
      <c r="B72" s="30" t="s">
        <v>162</v>
      </c>
      <c r="C72" s="24" t="s">
        <v>54</v>
      </c>
      <c r="D72" s="22"/>
      <c r="E72" s="24">
        <f>SUM(M72+L72+G72+F72)</f>
        <v>52</v>
      </c>
      <c r="F72" s="24">
        <v>14</v>
      </c>
      <c r="G72" s="24">
        <v>38</v>
      </c>
      <c r="H72" s="24">
        <v>14</v>
      </c>
      <c r="I72" s="97">
        <v>24</v>
      </c>
      <c r="J72" s="97"/>
      <c r="K72" s="97"/>
      <c r="L72" s="97"/>
      <c r="M72" s="97"/>
      <c r="N72" s="28"/>
      <c r="O72" s="29"/>
      <c r="P72" s="28"/>
      <c r="Q72" s="29"/>
      <c r="R72" s="40">
        <v>52</v>
      </c>
      <c r="S72" s="29"/>
      <c r="T72" s="28"/>
      <c r="U72" s="29"/>
    </row>
    <row r="73" spans="1:21" x14ac:dyDescent="0.25">
      <c r="A73" s="22" t="s">
        <v>163</v>
      </c>
      <c r="B73" s="30" t="s">
        <v>0</v>
      </c>
      <c r="C73" s="24" t="s">
        <v>54</v>
      </c>
      <c r="D73" s="24"/>
      <c r="E73" s="24">
        <f>SUM(N73:U73)</f>
        <v>36</v>
      </c>
      <c r="F73" s="24"/>
      <c r="G73" s="24"/>
      <c r="H73" s="24"/>
      <c r="I73" s="97"/>
      <c r="J73" s="97"/>
      <c r="K73" s="97">
        <f>SUM(N73:U73)</f>
        <v>36</v>
      </c>
      <c r="L73" s="97"/>
      <c r="M73" s="97"/>
      <c r="N73" s="28"/>
      <c r="O73" s="29"/>
      <c r="P73" s="28"/>
      <c r="Q73" s="29"/>
      <c r="R73" s="40">
        <v>36</v>
      </c>
      <c r="S73" s="29"/>
      <c r="T73" s="28"/>
      <c r="U73" s="29"/>
    </row>
    <row r="74" spans="1:21" ht="15" customHeight="1" x14ac:dyDescent="0.25">
      <c r="A74" s="22" t="s">
        <v>164</v>
      </c>
      <c r="B74" s="30" t="s">
        <v>1</v>
      </c>
      <c r="C74" s="24"/>
      <c r="D74" s="24"/>
      <c r="E74" s="24">
        <f>SUM(N74:U74)</f>
        <v>108</v>
      </c>
      <c r="F74" s="24"/>
      <c r="G74" s="24"/>
      <c r="H74" s="24"/>
      <c r="I74" s="97"/>
      <c r="J74" s="97"/>
      <c r="K74" s="97">
        <f>SUM(N74:U74)</f>
        <v>108</v>
      </c>
      <c r="L74" s="97"/>
      <c r="M74" s="97"/>
      <c r="N74" s="28"/>
      <c r="O74" s="29"/>
      <c r="P74" s="28"/>
      <c r="Q74" s="29"/>
      <c r="R74" s="40">
        <v>108</v>
      </c>
      <c r="S74" s="29"/>
      <c r="T74" s="28"/>
      <c r="U74" s="29"/>
    </row>
    <row r="75" spans="1:21" x14ac:dyDescent="0.25">
      <c r="A75" s="22"/>
      <c r="B75" s="64" t="s">
        <v>139</v>
      </c>
      <c r="C75" s="24"/>
      <c r="D75" s="24" t="s">
        <v>140</v>
      </c>
      <c r="E75" s="24"/>
      <c r="F75" s="24"/>
      <c r="G75" s="24"/>
      <c r="H75" s="24"/>
      <c r="I75" s="97"/>
      <c r="J75" s="97"/>
      <c r="K75" s="97"/>
      <c r="L75" s="97"/>
      <c r="M75" s="97">
        <v>12</v>
      </c>
      <c r="N75" s="35"/>
      <c r="O75" s="37"/>
      <c r="P75" s="35"/>
      <c r="Q75" s="37"/>
      <c r="R75" s="357"/>
      <c r="S75" s="37"/>
      <c r="T75" s="35"/>
      <c r="U75" s="37"/>
    </row>
    <row r="76" spans="1:21" ht="84" x14ac:dyDescent="0.25">
      <c r="A76" s="65" t="s">
        <v>165</v>
      </c>
      <c r="B76" s="66" t="s">
        <v>166</v>
      </c>
      <c r="C76" s="67" t="s">
        <v>93</v>
      </c>
      <c r="D76" s="67" t="s">
        <v>37</v>
      </c>
      <c r="E76" s="67">
        <f t="shared" ref="E76:K76" si="17">SUM(E77:E80)</f>
        <v>384</v>
      </c>
      <c r="F76" s="67">
        <f t="shared" si="17"/>
        <v>36</v>
      </c>
      <c r="G76" s="67">
        <f t="shared" si="17"/>
        <v>132</v>
      </c>
      <c r="H76" s="67">
        <f t="shared" si="17"/>
        <v>78</v>
      </c>
      <c r="I76" s="68">
        <f t="shared" si="17"/>
        <v>54</v>
      </c>
      <c r="J76" s="68">
        <f t="shared" si="17"/>
        <v>0</v>
      </c>
      <c r="K76" s="68">
        <f t="shared" si="17"/>
        <v>216</v>
      </c>
      <c r="L76" s="68">
        <v>12</v>
      </c>
      <c r="M76" s="68">
        <v>18</v>
      </c>
      <c r="N76" s="93">
        <f>SUM(N77:N81)</f>
        <v>0</v>
      </c>
      <c r="O76" s="70">
        <f>SUM(O77:O81)</f>
        <v>0</v>
      </c>
      <c r="P76" s="68">
        <f t="shared" ref="P76:U76" si="18">SUM(P77:P81)</f>
        <v>0</v>
      </c>
      <c r="Q76" s="70">
        <f t="shared" si="18"/>
        <v>0</v>
      </c>
      <c r="R76" s="68">
        <f t="shared" si="18"/>
        <v>0</v>
      </c>
      <c r="S76" s="70">
        <f t="shared" si="18"/>
        <v>0</v>
      </c>
      <c r="T76" s="68">
        <f t="shared" si="18"/>
        <v>174</v>
      </c>
      <c r="U76" s="70">
        <f t="shared" si="18"/>
        <v>210</v>
      </c>
    </row>
    <row r="77" spans="1:21" ht="49.5" customHeight="1" x14ac:dyDescent="0.25">
      <c r="A77" s="22" t="s">
        <v>167</v>
      </c>
      <c r="B77" s="30" t="s">
        <v>168</v>
      </c>
      <c r="C77" s="24"/>
      <c r="D77" s="307" t="s">
        <v>134</v>
      </c>
      <c r="E77" s="24">
        <f>SUM(F77+G77)</f>
        <v>40</v>
      </c>
      <c r="F77" s="24">
        <v>8</v>
      </c>
      <c r="G77" s="24">
        <v>32</v>
      </c>
      <c r="H77" s="24">
        <v>20</v>
      </c>
      <c r="I77" s="97">
        <v>12</v>
      </c>
      <c r="J77" s="97"/>
      <c r="K77" s="97"/>
      <c r="L77" s="97"/>
      <c r="M77" s="97"/>
      <c r="N77" s="20"/>
      <c r="O77" s="21"/>
      <c r="P77" s="20"/>
      <c r="Q77" s="21"/>
      <c r="R77" s="20"/>
      <c r="S77" s="21"/>
      <c r="T77" s="88">
        <v>40</v>
      </c>
      <c r="U77" s="21"/>
    </row>
    <row r="78" spans="1:21" ht="48" x14ac:dyDescent="0.25">
      <c r="A78" s="22" t="s">
        <v>169</v>
      </c>
      <c r="B78" s="30" t="s">
        <v>170</v>
      </c>
      <c r="C78" s="24"/>
      <c r="D78" s="308"/>
      <c r="E78" s="24">
        <f>SUM(G78+F78)</f>
        <v>128</v>
      </c>
      <c r="F78" s="24">
        <v>28</v>
      </c>
      <c r="G78" s="24">
        <v>100</v>
      </c>
      <c r="H78" s="24">
        <v>58</v>
      </c>
      <c r="I78" s="97">
        <v>42</v>
      </c>
      <c r="J78" s="97"/>
      <c r="K78" s="97"/>
      <c r="L78" s="97">
        <v>12</v>
      </c>
      <c r="M78" s="97">
        <v>6</v>
      </c>
      <c r="N78" s="28"/>
      <c r="O78" s="29"/>
      <c r="P78" s="28"/>
      <c r="Q78" s="29"/>
      <c r="R78" s="28"/>
      <c r="S78" s="29"/>
      <c r="T78" s="40">
        <v>98</v>
      </c>
      <c r="U78" s="360">
        <v>30</v>
      </c>
    </row>
    <row r="79" spans="1:21" x14ac:dyDescent="0.25">
      <c r="A79" s="22" t="s">
        <v>171</v>
      </c>
      <c r="B79" s="30" t="s">
        <v>0</v>
      </c>
      <c r="C79" s="104" t="s">
        <v>43</v>
      </c>
      <c r="D79" s="71"/>
      <c r="E79" s="24">
        <f>SUM(N79:U79)</f>
        <v>72</v>
      </c>
      <c r="F79" s="24"/>
      <c r="G79" s="24"/>
      <c r="H79" s="24"/>
      <c r="I79" s="97"/>
      <c r="J79" s="97"/>
      <c r="K79" s="97">
        <f>SUM(N79:U79)</f>
        <v>72</v>
      </c>
      <c r="L79" s="97"/>
      <c r="M79" s="97"/>
      <c r="N79" s="28"/>
      <c r="O79" s="29"/>
      <c r="P79" s="28"/>
      <c r="Q79" s="29"/>
      <c r="R79" s="28"/>
      <c r="S79" s="29"/>
      <c r="T79" s="40">
        <v>36</v>
      </c>
      <c r="U79" s="360">
        <v>36</v>
      </c>
    </row>
    <row r="80" spans="1:21" ht="15" customHeight="1" x14ac:dyDescent="0.25">
      <c r="A80" s="22" t="s">
        <v>172</v>
      </c>
      <c r="B80" s="30" t="s">
        <v>1</v>
      </c>
      <c r="C80" s="24" t="s">
        <v>54</v>
      </c>
      <c r="D80" s="24"/>
      <c r="E80" s="24">
        <f>SUM(N80:U80)</f>
        <v>144</v>
      </c>
      <c r="F80" s="24"/>
      <c r="G80" s="24"/>
      <c r="H80" s="24"/>
      <c r="I80" s="97"/>
      <c r="J80" s="97"/>
      <c r="K80" s="97">
        <f>SUM(N80:U80)</f>
        <v>144</v>
      </c>
      <c r="L80" s="97"/>
      <c r="M80" s="97"/>
      <c r="N80" s="28"/>
      <c r="O80" s="29"/>
      <c r="P80" s="28"/>
      <c r="Q80" s="29"/>
      <c r="R80" s="28"/>
      <c r="S80" s="29"/>
      <c r="T80" s="117"/>
      <c r="U80" s="27">
        <v>144</v>
      </c>
    </row>
    <row r="81" spans="1:21" x14ac:dyDescent="0.25">
      <c r="A81" s="22"/>
      <c r="B81" s="64" t="s">
        <v>139</v>
      </c>
      <c r="C81" s="24"/>
      <c r="D81" s="24" t="s">
        <v>140</v>
      </c>
      <c r="E81" s="24"/>
      <c r="F81" s="24"/>
      <c r="G81" s="24"/>
      <c r="H81" s="24"/>
      <c r="I81" s="97"/>
      <c r="J81" s="97"/>
      <c r="K81" s="97"/>
      <c r="L81" s="97"/>
      <c r="M81" s="97">
        <v>12</v>
      </c>
      <c r="N81" s="35"/>
      <c r="O81" s="37"/>
      <c r="P81" s="35"/>
      <c r="Q81" s="37"/>
      <c r="R81" s="35"/>
      <c r="S81" s="37"/>
      <c r="T81" s="35"/>
      <c r="U81" s="36"/>
    </row>
    <row r="82" spans="1:21" ht="24" x14ac:dyDescent="0.25">
      <c r="A82" s="65" t="s">
        <v>173</v>
      </c>
      <c r="B82" s="66" t="s">
        <v>174</v>
      </c>
      <c r="C82" s="67" t="s">
        <v>175</v>
      </c>
      <c r="D82" s="67" t="s">
        <v>37</v>
      </c>
      <c r="E82" s="67">
        <f>SUM(E83:E84)</f>
        <v>284</v>
      </c>
      <c r="F82" s="67">
        <f>SUM(F83:F85)</f>
        <v>32</v>
      </c>
      <c r="G82" s="67">
        <f>SUM(G83:G85)</f>
        <v>108</v>
      </c>
      <c r="H82" s="67">
        <f>SUM(H83:H85)</f>
        <v>50</v>
      </c>
      <c r="I82" s="68">
        <f>SUM(I83:I84)</f>
        <v>42</v>
      </c>
      <c r="J82" s="68">
        <f>SUM(J83:J84)</f>
        <v>16</v>
      </c>
      <c r="K82" s="68">
        <f>SUM(K83:K85)</f>
        <v>144</v>
      </c>
      <c r="L82" s="68">
        <v>6</v>
      </c>
      <c r="M82" s="68">
        <v>18</v>
      </c>
      <c r="N82" s="93">
        <f>SUM(N83:N85)</f>
        <v>0</v>
      </c>
      <c r="O82" s="70">
        <f>SUM(O83:O85)</f>
        <v>0</v>
      </c>
      <c r="P82" s="68">
        <f t="shared" ref="P82:U82" si="19">SUM(P83:P85)</f>
        <v>0</v>
      </c>
      <c r="Q82" s="70">
        <f t="shared" si="19"/>
        <v>0</v>
      </c>
      <c r="R82" s="68">
        <f t="shared" si="19"/>
        <v>0</v>
      </c>
      <c r="S82" s="70">
        <f t="shared" si="19"/>
        <v>0</v>
      </c>
      <c r="T82" s="68">
        <f t="shared" si="19"/>
        <v>140</v>
      </c>
      <c r="U82" s="70">
        <f t="shared" si="19"/>
        <v>144</v>
      </c>
    </row>
    <row r="83" spans="1:21" ht="24" x14ac:dyDescent="0.25">
      <c r="A83" s="22" t="s">
        <v>176</v>
      </c>
      <c r="B83" s="30" t="s">
        <v>177</v>
      </c>
      <c r="C83" s="24"/>
      <c r="D83" s="24" t="s">
        <v>178</v>
      </c>
      <c r="E83" s="24">
        <f>SUM(G83+F83)</f>
        <v>140</v>
      </c>
      <c r="F83" s="24">
        <v>32</v>
      </c>
      <c r="G83" s="24">
        <v>108</v>
      </c>
      <c r="H83" s="24">
        <v>50</v>
      </c>
      <c r="I83" s="97">
        <v>42</v>
      </c>
      <c r="J83" s="97">
        <v>16</v>
      </c>
      <c r="K83" s="97"/>
      <c r="L83" s="97">
        <v>6</v>
      </c>
      <c r="M83" s="97">
        <v>6</v>
      </c>
      <c r="N83" s="20"/>
      <c r="O83" s="21"/>
      <c r="P83" s="20"/>
      <c r="Q83" s="21"/>
      <c r="R83" s="20"/>
      <c r="S83" s="21"/>
      <c r="T83" s="88">
        <v>140</v>
      </c>
      <c r="U83" s="118"/>
    </row>
    <row r="84" spans="1:21" x14ac:dyDescent="0.25">
      <c r="A84" s="22" t="s">
        <v>179</v>
      </c>
      <c r="B84" s="30" t="s">
        <v>1</v>
      </c>
      <c r="C84" s="24" t="s">
        <v>54</v>
      </c>
      <c r="D84" s="24"/>
      <c r="E84" s="24">
        <f>SUM(N84:U84)</f>
        <v>144</v>
      </c>
      <c r="F84" s="24"/>
      <c r="G84" s="24"/>
      <c r="H84" s="24"/>
      <c r="I84" s="97"/>
      <c r="J84" s="97"/>
      <c r="K84" s="97">
        <f>SUM(N84:U84)</f>
        <v>144</v>
      </c>
      <c r="L84" s="97"/>
      <c r="M84" s="97"/>
      <c r="N84" s="28"/>
      <c r="O84" s="29"/>
      <c r="P84" s="28"/>
      <c r="Q84" s="29"/>
      <c r="R84" s="28"/>
      <c r="S84" s="29"/>
      <c r="T84" s="28"/>
      <c r="U84" s="27">
        <v>144</v>
      </c>
    </row>
    <row r="85" spans="1:21" x14ac:dyDescent="0.25">
      <c r="A85" s="22"/>
      <c r="B85" s="64" t="s">
        <v>139</v>
      </c>
      <c r="C85" s="24"/>
      <c r="D85" s="24" t="s">
        <v>140</v>
      </c>
      <c r="E85" s="24"/>
      <c r="F85" s="24"/>
      <c r="G85" s="24"/>
      <c r="H85" s="24"/>
      <c r="I85" s="97"/>
      <c r="J85" s="97"/>
      <c r="K85" s="97"/>
      <c r="L85" s="97"/>
      <c r="M85" s="97">
        <v>12</v>
      </c>
      <c r="N85" s="28"/>
      <c r="O85" s="29"/>
      <c r="P85" s="28"/>
      <c r="Q85" s="29"/>
      <c r="R85" s="28"/>
      <c r="S85" s="29"/>
      <c r="T85" s="28"/>
      <c r="U85" s="27"/>
    </row>
    <row r="86" spans="1:21" ht="24" x14ac:dyDescent="0.25">
      <c r="A86" s="65" t="s">
        <v>180</v>
      </c>
      <c r="B86" s="66" t="s">
        <v>181</v>
      </c>
      <c r="C86" s="121" t="s">
        <v>203</v>
      </c>
      <c r="D86" s="67" t="s">
        <v>59</v>
      </c>
      <c r="E86" s="67">
        <f>SUM(E87:E89)</f>
        <v>442</v>
      </c>
      <c r="F86" s="67">
        <f>SUM(F87:F89)</f>
        <v>30</v>
      </c>
      <c r="G86" s="67">
        <f>SUM(G87:G89)</f>
        <v>196</v>
      </c>
      <c r="H86" s="67">
        <f>SUM(H87:H89)</f>
        <v>136</v>
      </c>
      <c r="I86" s="68">
        <f>SUM(I87:I89)</f>
        <v>90</v>
      </c>
      <c r="J86" s="68"/>
      <c r="K86" s="68">
        <f>SUM(K88:K89)</f>
        <v>216</v>
      </c>
      <c r="L86" s="68"/>
      <c r="M86" s="68">
        <v>12</v>
      </c>
      <c r="N86" s="93">
        <f>SUM(N87:N90)</f>
        <v>0</v>
      </c>
      <c r="O86" s="70">
        <f>SUM(O87:O90)</f>
        <v>0</v>
      </c>
      <c r="P86" s="68">
        <f t="shared" ref="P86:U86" si="20">SUM(P87:P90)</f>
        <v>370</v>
      </c>
      <c r="Q86" s="70">
        <f t="shared" si="20"/>
        <v>72</v>
      </c>
      <c r="R86" s="68">
        <f t="shared" si="20"/>
        <v>0</v>
      </c>
      <c r="S86" s="70">
        <f t="shared" si="20"/>
        <v>0</v>
      </c>
      <c r="T86" s="68">
        <f t="shared" si="20"/>
        <v>0</v>
      </c>
      <c r="U86" s="70">
        <f t="shared" si="20"/>
        <v>0</v>
      </c>
    </row>
    <row r="87" spans="1:21" ht="24" x14ac:dyDescent="0.25">
      <c r="A87" s="22" t="s">
        <v>182</v>
      </c>
      <c r="B87" s="30" t="s">
        <v>181</v>
      </c>
      <c r="C87" s="24" t="s">
        <v>54</v>
      </c>
      <c r="D87" s="99"/>
      <c r="E87" s="24">
        <f>SUM(M87+L87+G87+F87)</f>
        <v>226</v>
      </c>
      <c r="F87" s="24">
        <v>30</v>
      </c>
      <c r="G87" s="24">
        <v>196</v>
      </c>
      <c r="H87" s="105">
        <v>136</v>
      </c>
      <c r="I87" s="106">
        <v>90</v>
      </c>
      <c r="J87" s="97"/>
      <c r="K87" s="97"/>
      <c r="L87" s="97"/>
      <c r="M87" s="97"/>
      <c r="N87" s="28"/>
      <c r="O87" s="29"/>
      <c r="P87" s="40">
        <v>226</v>
      </c>
      <c r="Q87" s="29"/>
      <c r="R87" s="28"/>
      <c r="S87" s="29"/>
      <c r="T87" s="28"/>
      <c r="U87" s="29"/>
    </row>
    <row r="88" spans="1:21" x14ac:dyDescent="0.25">
      <c r="A88" s="22" t="s">
        <v>183</v>
      </c>
      <c r="B88" s="30" t="s">
        <v>0</v>
      </c>
      <c r="C88" s="23" t="s">
        <v>54</v>
      </c>
      <c r="D88" s="32"/>
      <c r="E88" s="24">
        <v>72</v>
      </c>
      <c r="F88" s="24"/>
      <c r="G88" s="24"/>
      <c r="H88" s="24"/>
      <c r="I88" s="97"/>
      <c r="J88" s="97"/>
      <c r="K88" s="97">
        <v>72</v>
      </c>
      <c r="L88" s="97"/>
      <c r="M88" s="97"/>
      <c r="N88" s="28"/>
      <c r="O88" s="29"/>
      <c r="P88" s="40">
        <v>72</v>
      </c>
      <c r="Q88" s="29"/>
      <c r="R88" s="28"/>
      <c r="S88" s="29"/>
      <c r="T88" s="28"/>
      <c r="U88" s="29"/>
    </row>
    <row r="89" spans="1:21" x14ac:dyDescent="0.25">
      <c r="A89" s="22" t="s">
        <v>184</v>
      </c>
      <c r="B89" s="22" t="s">
        <v>1</v>
      </c>
      <c r="C89" s="104" t="s">
        <v>54</v>
      </c>
      <c r="D89" s="22"/>
      <c r="E89" s="24">
        <v>144</v>
      </c>
      <c r="F89" s="24"/>
      <c r="G89" s="24"/>
      <c r="H89" s="24"/>
      <c r="I89" s="97"/>
      <c r="J89" s="97"/>
      <c r="K89" s="97">
        <v>144</v>
      </c>
      <c r="L89" s="97"/>
      <c r="M89" s="97"/>
      <c r="N89" s="28"/>
      <c r="O89" s="29"/>
      <c r="P89" s="26">
        <v>72</v>
      </c>
      <c r="Q89" s="27">
        <v>72</v>
      </c>
      <c r="R89" s="28"/>
      <c r="S89" s="29"/>
      <c r="T89" s="28"/>
      <c r="U89" s="29"/>
    </row>
    <row r="90" spans="1:21" x14ac:dyDescent="0.25">
      <c r="A90" s="22"/>
      <c r="B90" s="64" t="s">
        <v>139</v>
      </c>
      <c r="C90" s="24"/>
      <c r="D90" s="24" t="s">
        <v>140</v>
      </c>
      <c r="E90" s="24"/>
      <c r="F90" s="24"/>
      <c r="G90" s="24"/>
      <c r="H90" s="24"/>
      <c r="I90" s="97"/>
      <c r="J90" s="97"/>
      <c r="K90" s="97"/>
      <c r="L90" s="97"/>
      <c r="M90" s="97">
        <v>12</v>
      </c>
      <c r="N90" s="28"/>
      <c r="O90" s="29"/>
      <c r="P90" s="28"/>
      <c r="Q90" s="27"/>
      <c r="R90" s="28"/>
      <c r="S90" s="29"/>
      <c r="T90" s="28"/>
      <c r="U90" s="29"/>
    </row>
    <row r="91" spans="1:21" ht="15" customHeight="1" x14ac:dyDescent="0.25">
      <c r="A91" s="75"/>
      <c r="B91" s="76" t="s">
        <v>185</v>
      </c>
      <c r="C91" s="77" t="s">
        <v>186</v>
      </c>
      <c r="D91" s="77" t="s">
        <v>187</v>
      </c>
      <c r="E91" s="78">
        <v>5328</v>
      </c>
      <c r="F91" s="78">
        <f>SUM(F8+F29+F35+F38+F51)</f>
        <v>524</v>
      </c>
      <c r="G91" s="78">
        <f>SUM(G8+G29+G35+G38+G51)</f>
        <v>3580</v>
      </c>
      <c r="H91" s="78">
        <f>SUM(H8+H29+H35+H38+H51)</f>
        <v>2020</v>
      </c>
      <c r="I91" s="78">
        <f>SUM(I8+I29+I35+I38+I51)</f>
        <v>1484</v>
      </c>
      <c r="J91" s="78">
        <v>32</v>
      </c>
      <c r="K91" s="78">
        <f>SUM(K8+K29+K35+K38+K51)</f>
        <v>1224</v>
      </c>
      <c r="L91" s="78"/>
      <c r="M91" s="78"/>
      <c r="N91" s="78">
        <f t="shared" ref="N91:U91" si="21">SUM(N8+N29+N35+N38+N51)</f>
        <v>612</v>
      </c>
      <c r="O91" s="78">
        <f t="shared" si="21"/>
        <v>792</v>
      </c>
      <c r="P91" s="78">
        <f t="shared" si="21"/>
        <v>612</v>
      </c>
      <c r="Q91" s="78">
        <f t="shared" si="21"/>
        <v>828</v>
      </c>
      <c r="R91" s="78">
        <f t="shared" si="21"/>
        <v>600</v>
      </c>
      <c r="S91" s="78">
        <f t="shared" si="21"/>
        <v>840</v>
      </c>
      <c r="T91" s="78">
        <f t="shared" si="21"/>
        <v>582</v>
      </c>
      <c r="U91" s="78">
        <f t="shared" si="21"/>
        <v>462</v>
      </c>
    </row>
    <row r="92" spans="1:21" x14ac:dyDescent="0.25">
      <c r="A92" s="79" t="s">
        <v>188</v>
      </c>
      <c r="B92" s="79" t="s">
        <v>2</v>
      </c>
      <c r="C92" s="79"/>
      <c r="D92" s="79"/>
      <c r="E92" s="24">
        <v>252</v>
      </c>
      <c r="F92" s="24"/>
      <c r="G92" s="24"/>
      <c r="H92" s="24"/>
      <c r="I92" s="97"/>
      <c r="J92" s="97"/>
      <c r="K92" s="97"/>
      <c r="L92" s="97">
        <v>114</v>
      </c>
      <c r="M92" s="97">
        <v>138</v>
      </c>
      <c r="N92" s="26"/>
      <c r="O92" s="47">
        <v>72</v>
      </c>
      <c r="P92" s="26"/>
      <c r="Q92" s="47">
        <v>36</v>
      </c>
      <c r="R92" s="26">
        <v>12</v>
      </c>
      <c r="S92" s="47">
        <v>60</v>
      </c>
      <c r="T92" s="26">
        <v>30</v>
      </c>
      <c r="U92" s="47">
        <v>42</v>
      </c>
    </row>
    <row r="93" spans="1:21" ht="15" customHeight="1" x14ac:dyDescent="0.25">
      <c r="A93" s="79"/>
      <c r="B93" s="79" t="s">
        <v>189</v>
      </c>
      <c r="C93" s="79"/>
      <c r="D93" s="79"/>
      <c r="E93" s="24">
        <v>144</v>
      </c>
      <c r="F93" s="24"/>
      <c r="G93" s="24"/>
      <c r="H93" s="24"/>
      <c r="I93" s="97"/>
      <c r="J93" s="97"/>
      <c r="K93" s="97">
        <v>144</v>
      </c>
      <c r="L93" s="97"/>
      <c r="M93" s="97"/>
      <c r="N93" s="26"/>
      <c r="O93" s="47"/>
      <c r="P93" s="26"/>
      <c r="Q93" s="47"/>
      <c r="R93" s="26"/>
      <c r="S93" s="47"/>
      <c r="T93" s="26"/>
      <c r="U93" s="47">
        <v>144</v>
      </c>
    </row>
    <row r="94" spans="1:21" x14ac:dyDescent="0.25">
      <c r="A94" s="79" t="s">
        <v>190</v>
      </c>
      <c r="B94" s="79" t="s">
        <v>3</v>
      </c>
      <c r="C94" s="79"/>
      <c r="D94" s="79"/>
      <c r="E94" s="24">
        <v>216</v>
      </c>
      <c r="F94" s="24"/>
      <c r="G94" s="24"/>
      <c r="H94" s="24"/>
      <c r="I94" s="97"/>
      <c r="J94" s="97"/>
      <c r="K94" s="97"/>
      <c r="L94" s="97"/>
      <c r="M94" s="97">
        <v>216</v>
      </c>
      <c r="N94" s="26"/>
      <c r="O94" s="47"/>
      <c r="P94" s="26"/>
      <c r="Q94" s="47"/>
      <c r="R94" s="26"/>
      <c r="S94" s="47"/>
      <c r="T94" s="26"/>
      <c r="U94" s="47">
        <v>216</v>
      </c>
    </row>
    <row r="95" spans="1:21" x14ac:dyDescent="0.25">
      <c r="A95" s="75"/>
      <c r="B95" s="76" t="s">
        <v>12</v>
      </c>
      <c r="C95" s="76"/>
      <c r="D95" s="76"/>
      <c r="E95" s="78">
        <v>5940</v>
      </c>
      <c r="F95" s="78">
        <f>SUM(F91:F94)</f>
        <v>524</v>
      </c>
      <c r="G95" s="78">
        <f>SUM(G91:G94)</f>
        <v>3580</v>
      </c>
      <c r="H95" s="78"/>
      <c r="I95" s="80"/>
      <c r="J95" s="80"/>
      <c r="K95" s="80">
        <f t="shared" ref="K95:U95" si="22">SUM(K91:K94)</f>
        <v>1368</v>
      </c>
      <c r="L95" s="80">
        <f t="shared" si="22"/>
        <v>114</v>
      </c>
      <c r="M95" s="80">
        <f t="shared" si="22"/>
        <v>354</v>
      </c>
      <c r="N95" s="95">
        <f t="shared" si="22"/>
        <v>612</v>
      </c>
      <c r="O95" s="81">
        <f t="shared" si="22"/>
        <v>864</v>
      </c>
      <c r="P95" s="95">
        <f t="shared" si="22"/>
        <v>612</v>
      </c>
      <c r="Q95" s="81">
        <f t="shared" si="22"/>
        <v>864</v>
      </c>
      <c r="R95" s="95">
        <f t="shared" si="22"/>
        <v>612</v>
      </c>
      <c r="S95" s="81">
        <f t="shared" si="22"/>
        <v>900</v>
      </c>
      <c r="T95" s="95">
        <f t="shared" si="22"/>
        <v>612</v>
      </c>
      <c r="U95" s="78">
        <f t="shared" si="22"/>
        <v>864</v>
      </c>
    </row>
    <row r="96" spans="1:21" x14ac:dyDescent="0.25">
      <c r="A96" s="82"/>
      <c r="B96" s="309" t="s">
        <v>191</v>
      </c>
      <c r="C96" s="83"/>
      <c r="D96" s="83"/>
      <c r="E96" s="83"/>
      <c r="F96" s="84"/>
      <c r="G96" s="312" t="s">
        <v>192</v>
      </c>
      <c r="H96" s="313"/>
      <c r="I96" s="313"/>
      <c r="J96" s="313"/>
      <c r="K96" s="313"/>
      <c r="L96" s="313"/>
      <c r="M96" s="314"/>
      <c r="N96" s="40">
        <v>612</v>
      </c>
      <c r="O96" s="27">
        <v>792</v>
      </c>
      <c r="P96" s="40">
        <v>468</v>
      </c>
      <c r="Q96" s="27">
        <v>612</v>
      </c>
      <c r="R96" s="40">
        <v>456</v>
      </c>
      <c r="S96" s="27">
        <v>480</v>
      </c>
      <c r="T96" s="40">
        <v>564</v>
      </c>
      <c r="U96" s="27">
        <v>120</v>
      </c>
    </row>
    <row r="97" spans="1:21" x14ac:dyDescent="0.25">
      <c r="A97" s="82"/>
      <c r="B97" s="310"/>
      <c r="C97" s="83"/>
      <c r="D97" s="83"/>
      <c r="E97" s="83"/>
      <c r="F97" s="84"/>
      <c r="G97" s="315" t="s">
        <v>212</v>
      </c>
      <c r="H97" s="313"/>
      <c r="I97" s="313"/>
      <c r="J97" s="313"/>
      <c r="K97" s="313"/>
      <c r="L97" s="313"/>
      <c r="M97" s="314"/>
      <c r="N97" s="40">
        <v>0</v>
      </c>
      <c r="O97" s="27">
        <v>0</v>
      </c>
      <c r="P97" s="40">
        <v>72</v>
      </c>
      <c r="Q97" s="27">
        <v>72</v>
      </c>
      <c r="R97" s="40">
        <v>36</v>
      </c>
      <c r="S97" s="27">
        <v>108</v>
      </c>
      <c r="T97" s="40">
        <v>36</v>
      </c>
      <c r="U97" s="27">
        <v>36</v>
      </c>
    </row>
    <row r="98" spans="1:21" ht="15" customHeight="1" x14ac:dyDescent="0.25">
      <c r="A98" s="82"/>
      <c r="B98" s="310"/>
      <c r="C98" s="83"/>
      <c r="D98" s="83"/>
      <c r="E98" s="83"/>
      <c r="F98" s="84"/>
      <c r="G98" s="312" t="s">
        <v>202</v>
      </c>
      <c r="H98" s="313"/>
      <c r="I98" s="313"/>
      <c r="J98" s="313"/>
      <c r="K98" s="313"/>
      <c r="L98" s="313"/>
      <c r="M98" s="314"/>
      <c r="N98" s="40">
        <v>0</v>
      </c>
      <c r="O98" s="27">
        <v>0</v>
      </c>
      <c r="P98" s="40">
        <v>72</v>
      </c>
      <c r="Q98" s="27">
        <v>144</v>
      </c>
      <c r="R98" s="40">
        <v>108</v>
      </c>
      <c r="S98" s="27">
        <v>252</v>
      </c>
      <c r="T98" s="40">
        <v>0</v>
      </c>
      <c r="U98" s="27">
        <v>432</v>
      </c>
    </row>
    <row r="99" spans="1:21" x14ac:dyDescent="0.25">
      <c r="A99" s="82"/>
      <c r="B99" s="310"/>
      <c r="C99" s="83"/>
      <c r="D99" s="83"/>
      <c r="E99" s="83"/>
      <c r="F99" s="84"/>
      <c r="G99" s="101" t="s">
        <v>193</v>
      </c>
      <c r="H99" s="102"/>
      <c r="I99" s="102"/>
      <c r="J99" s="319"/>
      <c r="K99" s="319"/>
      <c r="L99" s="319"/>
      <c r="M99" s="320"/>
      <c r="N99" s="40">
        <v>0</v>
      </c>
      <c r="O99" s="27">
        <v>3</v>
      </c>
      <c r="P99" s="40">
        <v>0</v>
      </c>
      <c r="Q99" s="27">
        <v>3</v>
      </c>
      <c r="R99" s="40">
        <v>1</v>
      </c>
      <c r="S99" s="27">
        <v>4</v>
      </c>
      <c r="T99" s="40">
        <v>2</v>
      </c>
      <c r="U99" s="27">
        <v>3</v>
      </c>
    </row>
    <row r="100" spans="1:21" x14ac:dyDescent="0.25">
      <c r="A100" s="82"/>
      <c r="B100" s="310"/>
      <c r="C100" s="83"/>
      <c r="D100" s="83"/>
      <c r="E100" s="83"/>
      <c r="F100" s="84"/>
      <c r="G100" s="316" t="s">
        <v>194</v>
      </c>
      <c r="H100" s="317"/>
      <c r="I100" s="317"/>
      <c r="J100" s="317"/>
      <c r="K100" s="317"/>
      <c r="L100" s="317"/>
      <c r="M100" s="318"/>
      <c r="N100" s="40">
        <v>1</v>
      </c>
      <c r="O100" s="361">
        <v>10</v>
      </c>
      <c r="P100" s="40">
        <v>1</v>
      </c>
      <c r="Q100" s="27">
        <v>9</v>
      </c>
      <c r="R100" s="40">
        <v>3</v>
      </c>
      <c r="S100" s="27">
        <v>7</v>
      </c>
      <c r="T100" s="40">
        <v>3</v>
      </c>
      <c r="U100" s="27">
        <v>6</v>
      </c>
    </row>
    <row r="101" spans="1:21" x14ac:dyDescent="0.25">
      <c r="A101" s="82"/>
      <c r="B101" s="310"/>
      <c r="C101" s="82"/>
      <c r="D101" s="82"/>
      <c r="E101" s="82"/>
      <c r="F101" s="84"/>
      <c r="G101" s="101" t="s">
        <v>195</v>
      </c>
      <c r="H101" s="102"/>
      <c r="I101" s="319"/>
      <c r="J101" s="319"/>
      <c r="K101" s="319"/>
      <c r="L101" s="319"/>
      <c r="M101" s="320"/>
      <c r="N101" s="40"/>
      <c r="O101" s="361"/>
      <c r="P101" s="40"/>
      <c r="Q101" s="27"/>
      <c r="R101" s="40"/>
      <c r="S101" s="27"/>
      <c r="T101" s="40"/>
      <c r="U101" s="27"/>
    </row>
    <row r="102" spans="1:21" ht="15.75" thickBot="1" x14ac:dyDescent="0.3">
      <c r="A102" s="45"/>
      <c r="B102" s="311"/>
      <c r="C102" s="45"/>
      <c r="D102" s="45"/>
      <c r="E102" s="45"/>
      <c r="F102" s="45"/>
      <c r="G102" s="304" t="s">
        <v>196</v>
      </c>
      <c r="H102" s="305"/>
      <c r="I102" s="305"/>
      <c r="J102" s="305"/>
      <c r="K102" s="305"/>
      <c r="L102" s="305"/>
      <c r="M102" s="306"/>
      <c r="N102" s="85"/>
      <c r="O102" s="362">
        <v>1</v>
      </c>
      <c r="P102" s="85"/>
      <c r="Q102" s="86"/>
      <c r="R102" s="85"/>
      <c r="S102" s="86"/>
      <c r="T102" s="85"/>
      <c r="U102" s="86"/>
    </row>
    <row r="104" spans="1:21" x14ac:dyDescent="0.25">
      <c r="B104" s="87"/>
    </row>
  </sheetData>
  <mergeCells count="40">
    <mergeCell ref="A1:U1"/>
    <mergeCell ref="A2:A7"/>
    <mergeCell ref="B2:B7"/>
    <mergeCell ref="C2:D2"/>
    <mergeCell ref="E2:M2"/>
    <mergeCell ref="N2:U2"/>
    <mergeCell ref="C3:C7"/>
    <mergeCell ref="D3:D7"/>
    <mergeCell ref="E3:E7"/>
    <mergeCell ref="F3:F7"/>
    <mergeCell ref="G3:L3"/>
    <mergeCell ref="N3:O3"/>
    <mergeCell ref="P3:Q3"/>
    <mergeCell ref="R3:S3"/>
    <mergeCell ref="T3:U3"/>
    <mergeCell ref="R4:S4"/>
    <mergeCell ref="T4:U4"/>
    <mergeCell ref="H5:H7"/>
    <mergeCell ref="I5:I7"/>
    <mergeCell ref="J5:J7"/>
    <mergeCell ref="N6:U6"/>
    <mergeCell ref="H4:J4"/>
    <mergeCell ref="K4:K7"/>
    <mergeCell ref="L4:L7"/>
    <mergeCell ref="M4:M7"/>
    <mergeCell ref="A18:B18"/>
    <mergeCell ref="D53:D54"/>
    <mergeCell ref="D59:D60"/>
    <mergeCell ref="N4:O4"/>
    <mergeCell ref="P4:Q4"/>
    <mergeCell ref="G4:G7"/>
    <mergeCell ref="G102:M102"/>
    <mergeCell ref="D77:D78"/>
    <mergeCell ref="B96:B102"/>
    <mergeCell ref="G96:M96"/>
    <mergeCell ref="G97:M97"/>
    <mergeCell ref="G98:M98"/>
    <mergeCell ref="J99:M99"/>
    <mergeCell ref="G100:M100"/>
    <mergeCell ref="I101:M101"/>
  </mergeCells>
  <printOptions gridLines="1" gridLinesSet="0"/>
  <pageMargins left="0.70078740157480324" right="0.70078740157480324" top="0.75196850393700787" bottom="0.75196850393700787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2022-2026 </vt:lpstr>
      <vt:lpstr>2021-2025 </vt:lpstr>
      <vt:lpstr>2020-2024 </vt:lpstr>
      <vt:lpstr>2019-2023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</cp:lastModifiedBy>
  <cp:lastPrinted>2022-12-12T12:23:54Z</cp:lastPrinted>
  <dcterms:modified xsi:type="dcterms:W3CDTF">2023-02-08T12:43:22Z</dcterms:modified>
</cp:coreProperties>
</file>